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0" windowWidth="20376" windowHeight="6708" tabRatio="901" activeTab="0"/>
  </bookViews>
  <sheets>
    <sheet name="ALBATROSS+SWAN" sheetId="1" r:id="rId1"/>
    <sheet name="JADE+TIGER" sheetId="2" r:id="rId2"/>
    <sheet name="New Orient+NEW WALLABY" sheetId="3" r:id="rId3"/>
    <sheet name="EVERGLADES+AFRICA EXPRESS" sheetId="4" r:id="rId4"/>
    <sheet name="AZTEC+ALPACCA " sheetId="5" r:id="rId5"/>
    <sheet name="LION+DRAGON" sheetId="6" r:id="rId6"/>
    <sheet name="SHOGUN+SILK" sheetId="7" r:id="rId7"/>
    <sheet name="PHOENIX+FALCON" sheetId="8" r:id="rId8"/>
    <sheet name="EMPIRE+AMERICA" sheetId="9" r:id="rId9"/>
    <sheet name="ANDES+INCA" sheetId="10" r:id="rId10"/>
    <sheet name="IPANEMA+AUSTRALIA EXPRESS " sheetId="11" r:id="rId11"/>
    <sheet name="EAGLE+JAGUAR" sheetId="12" r:id="rId12"/>
    <sheet name="PANDA+CAPRICORN" sheetId="13" r:id="rId13"/>
    <sheet name="Sheet1" sheetId="14" r:id="rId14"/>
  </sheets>
  <definedNames>
    <definedName name="_xlnm.Print_Area" localSheetId="0">'ALBATROSS+SWAN'!$A$1:$P$23</definedName>
    <definedName name="_xlnm.Print_Area" localSheetId="9">'ANDES+INCA'!$A$1:$P$19</definedName>
    <definedName name="_xlnm.Print_Area" localSheetId="11">'EAGLE+JAGUAR'!$A$1:$K$18</definedName>
    <definedName name="_xlnm.Print_Area" localSheetId="8">'EMPIRE+AMERICA'!$A$1:$O$22</definedName>
    <definedName name="_xlnm.Print_Area" localSheetId="3">'EVERGLADES+AFRICA EXPRESS'!$A$1:$N$22</definedName>
    <definedName name="_xlnm.Print_Area" localSheetId="10">'IPANEMA+AUSTRALIA EXPRESS '!$A$1:$O$22</definedName>
    <definedName name="_xlnm.Print_Area" localSheetId="1">'JADE+TIGER'!$A$1:$O$22</definedName>
    <definedName name="_xlnm.Print_Area" localSheetId="5">'LION+DRAGON'!$A$1:$P$22</definedName>
    <definedName name="_xlnm.Print_Area" localSheetId="2">'New Orient+NEW WALLABY'!$A$1:$K$18</definedName>
    <definedName name="_xlnm.Print_Area" localSheetId="12">'PANDA+CAPRICORN'!$A$1:$N$22</definedName>
    <definedName name="_xlnm.Print_Area" localSheetId="7">'PHOENIX+FALCON'!$A$1:$O$22</definedName>
    <definedName name="_xlnm.Print_Area" localSheetId="6">'SHOGUN+SILK'!$A$1:$M$22</definedName>
  </definedNames>
  <calcPr fullCalcOnLoad="1"/>
</workbook>
</file>

<file path=xl/sharedStrings.xml><?xml version="1.0" encoding="utf-8"?>
<sst xmlns="http://schemas.openxmlformats.org/spreadsheetml/2006/main" count="871" uniqueCount="348">
  <si>
    <t>QINGDAO</t>
  </si>
  <si>
    <t>ETA</t>
  </si>
  <si>
    <t>M/V</t>
  </si>
  <si>
    <t>VOY</t>
  </si>
  <si>
    <t>CY/CUT</t>
  </si>
  <si>
    <t>ETD</t>
  </si>
  <si>
    <t>2ND VSL</t>
  </si>
  <si>
    <t>ETD T/S PORT</t>
  </si>
  <si>
    <t>ANDES</t>
  </si>
  <si>
    <t>DRAGON</t>
  </si>
  <si>
    <t>JEBEL ALI</t>
  </si>
  <si>
    <t>FREMANTLE</t>
  </si>
  <si>
    <t>Direct Call</t>
  </si>
  <si>
    <t>SYDNEY</t>
  </si>
  <si>
    <t>MELBOURNE</t>
  </si>
  <si>
    <t>NEW WALLABY</t>
  </si>
  <si>
    <t>地址:   青岛市香港中路59号,青岛国际金融中心38楼</t>
  </si>
  <si>
    <t>Gioia Tauro</t>
  </si>
  <si>
    <t>Istanbul</t>
  </si>
  <si>
    <t>Beirut</t>
  </si>
  <si>
    <t>Bremerhaven</t>
  </si>
  <si>
    <t>Hamburg</t>
  </si>
  <si>
    <t>Le Havre</t>
  </si>
  <si>
    <t>Rotterdam</t>
  </si>
  <si>
    <t>Antwerp</t>
  </si>
  <si>
    <t>La Spezia</t>
  </si>
  <si>
    <t>Freeport</t>
  </si>
  <si>
    <t>Clear customs-Cut</t>
  </si>
  <si>
    <t>Piraeus</t>
  </si>
  <si>
    <t>Tiger</t>
  </si>
  <si>
    <t>Valencia</t>
  </si>
  <si>
    <t>Felixstowe</t>
  </si>
  <si>
    <t>Norfolk</t>
  </si>
  <si>
    <t>Charleston</t>
  </si>
  <si>
    <t>Direct call</t>
  </si>
  <si>
    <r>
      <t xml:space="preserve">地址:   </t>
    </r>
    <r>
      <rPr>
        <sz val="10"/>
        <rFont val="NSimSun"/>
        <family val="3"/>
      </rPr>
      <t>青岛市香港中路</t>
    </r>
    <r>
      <rPr>
        <sz val="10"/>
        <rFont val="Arial"/>
        <family val="2"/>
      </rPr>
      <t>59</t>
    </r>
    <r>
      <rPr>
        <sz val="10"/>
        <rFont val="NSimSun"/>
        <family val="3"/>
      </rPr>
      <t>号</t>
    </r>
    <r>
      <rPr>
        <sz val="10"/>
        <rFont val="Arial"/>
        <family val="2"/>
      </rPr>
      <t>,</t>
    </r>
    <r>
      <rPr>
        <sz val="10"/>
        <rFont val="NSimSun"/>
        <family val="3"/>
      </rPr>
      <t>青岛国际金融中心</t>
    </r>
    <r>
      <rPr>
        <sz val="10"/>
        <rFont val="Arial"/>
        <family val="2"/>
      </rPr>
      <t>38</t>
    </r>
    <r>
      <rPr>
        <sz val="10"/>
        <rFont val="NSimSun"/>
        <family val="3"/>
      </rPr>
      <t>楼</t>
    </r>
  </si>
  <si>
    <t>New Orient</t>
  </si>
  <si>
    <t>Sines</t>
  </si>
  <si>
    <t>Melbourne</t>
  </si>
  <si>
    <t>Sydney</t>
  </si>
  <si>
    <t>San Antonio</t>
  </si>
  <si>
    <t>Savannah</t>
  </si>
  <si>
    <t>Evyap</t>
  </si>
  <si>
    <t>SWAN</t>
  </si>
  <si>
    <t>LION</t>
  </si>
  <si>
    <t>青岛地区联系机构：利胜地中海航运（上海）有限公司青岛分公司</t>
  </si>
  <si>
    <t>SILK</t>
  </si>
  <si>
    <t>IPANEMA</t>
  </si>
  <si>
    <t>BUENOS AIRES</t>
  </si>
  <si>
    <t>Adelaide</t>
  </si>
  <si>
    <t>Clear Customs-Cut</t>
  </si>
  <si>
    <t>LONG BEACH</t>
  </si>
  <si>
    <t>FALCON</t>
  </si>
  <si>
    <t xml:space="preserve"> </t>
  </si>
  <si>
    <t>CAPRICORN</t>
  </si>
  <si>
    <t>PANDA</t>
  </si>
  <si>
    <t>Coronel</t>
  </si>
  <si>
    <t>BRISBANE</t>
  </si>
  <si>
    <t>DURBAN</t>
  </si>
  <si>
    <t>AFRICA EXPRESS</t>
  </si>
  <si>
    <t xml:space="preserve">PORT LOUIS </t>
  </si>
  <si>
    <t>JUBAIL</t>
  </si>
  <si>
    <t>AUCKLAND</t>
  </si>
  <si>
    <t>LOME</t>
  </si>
  <si>
    <t>JADE</t>
  </si>
  <si>
    <t>Marsaxlokk</t>
  </si>
  <si>
    <t>King Abdullah City</t>
  </si>
  <si>
    <t>SHOGUN</t>
  </si>
  <si>
    <t>Gdansk</t>
  </si>
  <si>
    <t>Genova</t>
  </si>
  <si>
    <t>Fos-Sur-Mer</t>
  </si>
  <si>
    <t>PHOENIX</t>
  </si>
  <si>
    <t>Koper</t>
  </si>
  <si>
    <t>Trieste</t>
  </si>
  <si>
    <t>Rijeka</t>
  </si>
  <si>
    <t>AMERICA</t>
  </si>
  <si>
    <t>New York</t>
  </si>
  <si>
    <t>Miami</t>
  </si>
  <si>
    <t>EMPIRE</t>
  </si>
  <si>
    <t>Barltimore</t>
  </si>
  <si>
    <t>ALBATROSS</t>
  </si>
  <si>
    <t>EAGLE</t>
  </si>
  <si>
    <t>Seattle</t>
  </si>
  <si>
    <t>Vancouver</t>
  </si>
  <si>
    <t>SO/SI</t>
  </si>
  <si>
    <t>MONTEVIDEO</t>
  </si>
  <si>
    <t>PARANAGUA</t>
  </si>
  <si>
    <t>COLOMBO</t>
  </si>
  <si>
    <t>MUNDRA</t>
  </si>
  <si>
    <t>JAGUAR</t>
  </si>
  <si>
    <t>Oakland</t>
  </si>
  <si>
    <t>CAPE TOWN</t>
  </si>
  <si>
    <t>EVERGLADES</t>
  </si>
  <si>
    <t>SAVANNAH</t>
  </si>
  <si>
    <t>CHARLESTON</t>
  </si>
  <si>
    <t>JACKSONVILLE</t>
  </si>
  <si>
    <t>MIAMI</t>
  </si>
  <si>
    <t>TBN</t>
  </si>
  <si>
    <t>APL EGYPT</t>
  </si>
  <si>
    <t>CAP FRIO</t>
  </si>
  <si>
    <t>HYUNDAI SUPREME</t>
  </si>
  <si>
    <t>TEKIRDAG</t>
  </si>
  <si>
    <t>Aarhus</t>
  </si>
  <si>
    <t>Southampton</t>
  </si>
  <si>
    <t>Gothenburg</t>
  </si>
  <si>
    <t>Haifa</t>
  </si>
  <si>
    <t xml:space="preserve">Prince Rupert </t>
  </si>
  <si>
    <t>PORT SAID</t>
  </si>
  <si>
    <t>CAP FERRATO</t>
  </si>
  <si>
    <t>CSL MANHATTAN</t>
  </si>
  <si>
    <t>MSC CORINNA</t>
  </si>
  <si>
    <t>HAMBURG</t>
  </si>
  <si>
    <t>Barcelona</t>
  </si>
  <si>
    <t>GRETE MAERSK</t>
  </si>
  <si>
    <t>SAFMARINE MERU</t>
  </si>
  <si>
    <t>BANDAR ABBAS</t>
  </si>
  <si>
    <t>AD DAMMAM</t>
  </si>
  <si>
    <t>MSC MARIA ELENA</t>
  </si>
  <si>
    <t>MSC ESTHI</t>
  </si>
  <si>
    <t>MAERSK DANANG</t>
  </si>
  <si>
    <t>CARL SCHULTE</t>
  </si>
  <si>
    <t>MSC ASTRID</t>
  </si>
  <si>
    <t>公司网址： WWW.MSC.COM</t>
  </si>
  <si>
    <t>Lirquen</t>
  </si>
  <si>
    <t>AZTEC</t>
  </si>
  <si>
    <t>ENSENADA</t>
  </si>
  <si>
    <t>MANZANILLO</t>
  </si>
  <si>
    <t>LAZARO CARDENAS</t>
  </si>
  <si>
    <t>BUENAVENTURA</t>
  </si>
  <si>
    <t xml:space="preserve">GUAYAQUIL </t>
  </si>
  <si>
    <t>INCA</t>
  </si>
  <si>
    <t>CALLAO</t>
  </si>
  <si>
    <t>IQUIQUE</t>
  </si>
  <si>
    <t>PUERTO ANGAMOS</t>
  </si>
  <si>
    <t>VALPARAISO</t>
  </si>
  <si>
    <t>SANTA URSULA</t>
  </si>
  <si>
    <t>The above schedule is for reference only and subject to change with/without prior notice.</t>
  </si>
  <si>
    <t>610W</t>
  </si>
  <si>
    <t>MERKUR HARBOUR</t>
  </si>
  <si>
    <t>MAERSK ALFIRK</t>
  </si>
  <si>
    <t>GERDA MAERSK</t>
  </si>
  <si>
    <t>EDITH MAERSK</t>
  </si>
  <si>
    <t>HOPE ISLAND</t>
  </si>
  <si>
    <t>611W</t>
  </si>
  <si>
    <t xml:space="preserve">AUSTRALIA EXPRESS </t>
  </si>
  <si>
    <t>SALALAH</t>
  </si>
  <si>
    <t>SANTOS</t>
  </si>
  <si>
    <t>MSC ROSA M            地中海 罗莎</t>
  </si>
  <si>
    <t>MSC BETTINA                  地中海 贝蒂娜</t>
  </si>
  <si>
    <t>MSC BANU</t>
  </si>
  <si>
    <t>SEA LAND EAGLE</t>
  </si>
  <si>
    <t>613E</t>
  </si>
  <si>
    <t>614E</t>
  </si>
  <si>
    <t>SEA-LAND COMET 海陆彗星</t>
  </si>
  <si>
    <t>MAERSK GAIRLOCH 马士基盖尔洛赫</t>
  </si>
  <si>
    <t>MSC BEATRICE
地中海比特丽斯</t>
  </si>
  <si>
    <t>MSC FAUSTINA
地中海 福丝蒂娜</t>
  </si>
  <si>
    <t>FO612N</t>
  </si>
  <si>
    <t>613N</t>
  </si>
  <si>
    <t>MSC ELODIE
地中海埃洛迪</t>
  </si>
  <si>
    <t xml:space="preserve">CORNELIA MAERSK
</t>
  </si>
  <si>
    <t>MSC RENEE</t>
  </si>
  <si>
    <t>MSC BENEDETTA</t>
  </si>
  <si>
    <t>COYHAIQUE</t>
  </si>
  <si>
    <t>FA613A</t>
  </si>
  <si>
    <t>MSC ASYA</t>
  </si>
  <si>
    <t>FA614A</t>
  </si>
  <si>
    <t>MA614R</t>
  </si>
  <si>
    <t>JPS DEBUSSY</t>
  </si>
  <si>
    <t>MSC TRIESTE</t>
  </si>
  <si>
    <t>MAERSK ERVING</t>
  </si>
  <si>
    <t>EBBA MAERSK</t>
  </si>
  <si>
    <t>MUNKEBO MAERSK</t>
  </si>
  <si>
    <t>MARIBO MAERSK</t>
  </si>
  <si>
    <t>MAERSK ALGOL</t>
  </si>
  <si>
    <t>613W</t>
  </si>
  <si>
    <t>614W</t>
  </si>
  <si>
    <t>615W</t>
  </si>
  <si>
    <t>616W</t>
  </si>
  <si>
    <t>568S</t>
  </si>
  <si>
    <t>060S</t>
  </si>
  <si>
    <t>GUNDE MAERSK</t>
  </si>
  <si>
    <t>614N</t>
  </si>
  <si>
    <t>SANTA BARBARA</t>
  </si>
  <si>
    <t>FI614A</t>
  </si>
  <si>
    <t>FI615A</t>
  </si>
  <si>
    <t>MSC ALGECIRAS</t>
  </si>
  <si>
    <t>MSC ANCHORAGE</t>
  </si>
  <si>
    <t>MSC NAOMI</t>
  </si>
  <si>
    <t>MSC MADELEINE
地中海 马德琳</t>
  </si>
  <si>
    <t>MSC RANIA</t>
  </si>
  <si>
    <t>FO615W</t>
  </si>
  <si>
    <t>MSC ADELAIDE</t>
  </si>
  <si>
    <t>FO616W</t>
  </si>
  <si>
    <t>AXEL MAERSK</t>
  </si>
  <si>
    <t>MAERSK SEMARANG</t>
  </si>
  <si>
    <t>MARCHEN MAERSK
马士基前进</t>
  </si>
  <si>
    <t xml:space="preserve">Algeciras </t>
  </si>
  <si>
    <t>ALPACCA</t>
  </si>
  <si>
    <t>Balboa</t>
  </si>
  <si>
    <t>MAERSK EDINBURGH</t>
  </si>
  <si>
    <t>1603</t>
  </si>
  <si>
    <t>MAERSK EINDHOVEN</t>
  </si>
  <si>
    <t>GERNER MAERSK</t>
  </si>
  <si>
    <t>1605</t>
  </si>
  <si>
    <t>CHRISTA SCHULTE</t>
  </si>
  <si>
    <t>MOL PARTNER</t>
  </si>
  <si>
    <t>MAERSK EVORA</t>
  </si>
  <si>
    <t>CSAV TRANCURA</t>
  </si>
  <si>
    <t>1601</t>
  </si>
  <si>
    <t>FY614A</t>
  </si>
  <si>
    <t>CONTI EVEREST</t>
  </si>
  <si>
    <t>FJ614W</t>
  </si>
  <si>
    <t xml:space="preserve">MSC EMANUELA
地中海 埃马纽拉 </t>
  </si>
  <si>
    <t>MSC CAPELLA
地中海 卡佩拉</t>
  </si>
  <si>
    <t>MSC GENOVA
地中海热那亚</t>
  </si>
  <si>
    <t>MSC SAVONA
地中海 萨沃纳</t>
  </si>
  <si>
    <t>MSC BILBAO
地中海 毕尔巴鄂</t>
  </si>
  <si>
    <t>MSC BRUXELLES
地中海 布鲁塞尔</t>
  </si>
  <si>
    <t>MSC SINDY
地中海辛迪</t>
  </si>
  <si>
    <t>CISNES</t>
  </si>
  <si>
    <t>615E</t>
  </si>
  <si>
    <t>CORCOVADO</t>
  </si>
  <si>
    <t>616E</t>
  </si>
  <si>
    <t>CAUTIN</t>
  </si>
  <si>
    <t>617E</t>
  </si>
  <si>
    <t>SINE MAERSK</t>
  </si>
  <si>
    <t>MAERSK ESSEX</t>
  </si>
  <si>
    <t>XIN LOS ANGELES</t>
  </si>
  <si>
    <t>0116E</t>
  </si>
  <si>
    <t>HYUNDAI EARTH</t>
  </si>
  <si>
    <t>002E</t>
  </si>
  <si>
    <t>MSC SILVIA</t>
  </si>
  <si>
    <t>FA617A</t>
  </si>
  <si>
    <t>MSC CHICAGO</t>
  </si>
  <si>
    <t>FA618A</t>
  </si>
  <si>
    <t>SANTA CLARA</t>
  </si>
  <si>
    <t>SANTA TERESA</t>
  </si>
  <si>
    <t>SANTA ISABEL</t>
  </si>
  <si>
    <t>SANTA CRUZ</t>
  </si>
  <si>
    <t>618E</t>
  </si>
  <si>
    <t>MSC ABIDJAN</t>
  </si>
  <si>
    <t>FI616A</t>
  </si>
  <si>
    <t>MSC LILY</t>
  </si>
  <si>
    <t>FI617A</t>
  </si>
  <si>
    <t>MAERSK LETICIA</t>
  </si>
  <si>
    <t>618W</t>
  </si>
  <si>
    <t>MAERSK LONDRINA</t>
  </si>
  <si>
    <t>619W</t>
  </si>
  <si>
    <t>MSC GISELLE</t>
  </si>
  <si>
    <t>FO617W</t>
  </si>
  <si>
    <t>CLEMENTINE MAERSK</t>
  </si>
  <si>
    <t>MSC ELODIE</t>
  </si>
  <si>
    <t>FO619W</t>
  </si>
  <si>
    <t>CORNELIA MAERSK</t>
  </si>
  <si>
    <t>620W</t>
  </si>
  <si>
    <t>NORTHERN JUSTICE</t>
  </si>
  <si>
    <t>617W</t>
  </si>
  <si>
    <t>ADRIAN MAERSK</t>
  </si>
  <si>
    <t>MSC ANZU</t>
  </si>
  <si>
    <t>FM619W</t>
  </si>
  <si>
    <t>ALBERT MAERSK</t>
  </si>
  <si>
    <t>FT613W</t>
  </si>
  <si>
    <t>FT614W</t>
  </si>
  <si>
    <t>MSC PALOMA 地中海帕洛玛</t>
  </si>
  <si>
    <t>MSC DANIT 地中海丹尼特</t>
  </si>
  <si>
    <t>MSC RAVENNA  地中海拉文纳</t>
  </si>
  <si>
    <t>CLEMENS SCHULTE</t>
  </si>
  <si>
    <t>612W</t>
  </si>
  <si>
    <t>MAERSK VIRGINIA</t>
  </si>
  <si>
    <t>BLANK SAILING</t>
  </si>
  <si>
    <t>MAERSK LAUNCESTON 马士基朗塞斯顿</t>
  </si>
  <si>
    <t>FC616A</t>
  </si>
  <si>
    <t xml:space="preserve">MA613R </t>
  </si>
  <si>
    <t>MSC ILONA</t>
  </si>
  <si>
    <t>MOL PARAMOUNT</t>
  </si>
  <si>
    <t>MA615R</t>
  </si>
  <si>
    <t>MSC ALESSIA</t>
  </si>
  <si>
    <t>MA616R</t>
  </si>
  <si>
    <t>MA617R</t>
  </si>
  <si>
    <t>BOX HONG KONG</t>
  </si>
  <si>
    <t>MA618R</t>
  </si>
  <si>
    <t>AROSIA</t>
  </si>
  <si>
    <t xml:space="preserve">TBN </t>
  </si>
  <si>
    <t>OMIT</t>
  </si>
  <si>
    <t>MSC PARIS</t>
  </si>
  <si>
    <t>FK615A</t>
  </si>
  <si>
    <t>MSC BRUNELLA</t>
  </si>
  <si>
    <t>MSC CHLOE</t>
  </si>
  <si>
    <t>570S</t>
  </si>
  <si>
    <t>571S</t>
  </si>
  <si>
    <t>084S</t>
  </si>
  <si>
    <t>573S</t>
  </si>
  <si>
    <t>FB613W</t>
  </si>
  <si>
    <t xml:space="preserve">MAYVIEW MAERSK
</t>
  </si>
  <si>
    <t xml:space="preserve">MARIE MAERSK
</t>
  </si>
  <si>
    <t>MSC OLIVER
地中海 奥利弗</t>
  </si>
  <si>
    <t>MARIT MAERSK
美荣马士基</t>
  </si>
  <si>
    <t>MAREN MAERSK
美恩马士基</t>
  </si>
  <si>
    <t>FW615W</t>
  </si>
  <si>
    <t>FW616W</t>
  </si>
  <si>
    <t>MOGENS MAERSK</t>
  </si>
  <si>
    <t>FW618W</t>
  </si>
  <si>
    <t>MSC ISTANBUL
地中海 伊斯坦布尔</t>
  </si>
  <si>
    <t>MSC AMSTERDAM
地中海阿姆斯特丹</t>
  </si>
  <si>
    <t>MSC LONDON
地中海 伦敦</t>
  </si>
  <si>
    <t>EVELYN MAERSK
伊夫林马士基</t>
  </si>
  <si>
    <t>ELEONORA MAERSK
爱莉诺娜马士基</t>
  </si>
  <si>
    <t>FL614W</t>
  </si>
  <si>
    <t>TBN 63</t>
  </si>
  <si>
    <t>MSC KATIE</t>
  </si>
  <si>
    <t>MSC AURORA</t>
  </si>
  <si>
    <t>MAERSK EDMONTON</t>
  </si>
  <si>
    <t>MSC VANDYA</t>
  </si>
  <si>
    <t>FL619W</t>
  </si>
  <si>
    <t>MAJESTIC MAERSK</t>
  </si>
  <si>
    <t>MSC MAYA</t>
  </si>
  <si>
    <t>MORTEN MAERSK</t>
  </si>
  <si>
    <t>MARY MAERSK</t>
  </si>
  <si>
    <t>FS617W</t>
  </si>
  <si>
    <t>615N</t>
  </si>
  <si>
    <t>616N</t>
  </si>
  <si>
    <t>617N</t>
  </si>
  <si>
    <t>618N</t>
  </si>
  <si>
    <t>GERD MAERSK</t>
  </si>
  <si>
    <t>GJERTRUD MAERSK</t>
  </si>
  <si>
    <t>MAERSK ANTARES</t>
  </si>
  <si>
    <t>MAERSK SINGAPORE</t>
  </si>
  <si>
    <t>ANNA MAERSK</t>
  </si>
  <si>
    <t>MAERSK SAIGON</t>
  </si>
  <si>
    <t>FD614W</t>
  </si>
  <si>
    <t>MSC CAMILLE</t>
  </si>
  <si>
    <t>MSC LIVORNO</t>
  </si>
  <si>
    <t>MSC FILOMENA</t>
  </si>
  <si>
    <t>MSC IRENE</t>
  </si>
  <si>
    <t>ELLY MAERSK</t>
  </si>
  <si>
    <t>MAERSK ENFIELD</t>
  </si>
  <si>
    <t>MAERSK EUBANK</t>
  </si>
  <si>
    <t>GUSTAV MAERSK</t>
  </si>
  <si>
    <t>GUDRUN MAERSK</t>
  </si>
  <si>
    <t>GEORG MAERSK</t>
  </si>
  <si>
    <t>MAERSK ALTAIR</t>
  </si>
  <si>
    <t>MSC DEILA
地中海黛拉</t>
  </si>
  <si>
    <t>MAERSK SEVILLE
马士基塞维利亚</t>
  </si>
  <si>
    <t>SEA-LAND LIGHTNING
海陆闪电</t>
  </si>
  <si>
    <t>SEA LAND MERCURY
海陆水星</t>
  </si>
  <si>
    <t>SEA LAND METEOR
海陆流星</t>
  </si>
  <si>
    <t>GRASMERE MAERSK
格拉斯米尔马士基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</si>
</sst>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m/d/yy\ h:mm\ &quot;上&quot;&quot;午&quot;/&quot;下&quot;&quot;午&quot;"/>
    <numFmt numFmtId="185" formatCode="yyyy/m/d"/>
    <numFmt numFmtId="186" formatCode="d/mmm/yy"/>
    <numFmt numFmtId="187" formatCode="mmm\-yyyy"/>
    <numFmt numFmtId="188" formatCode="mmm/yyyy"/>
    <numFmt numFmtId="189" formatCode="0.00_);[Red]\(0.00\)"/>
    <numFmt numFmtId="190" formatCode="0_);[Red]\(0\)"/>
    <numFmt numFmtId="191" formatCode="[$-409]h:mm:ss\ AM/PM"/>
    <numFmt numFmtId="192" formatCode="[$-409]dddd\,\ mmmm\ dd\,\ yyyy"/>
    <numFmt numFmtId="193" formatCode="[$-409]d/mmm;@"/>
    <numFmt numFmtId="194" formatCode="dd/mm/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mm\-yyyy"/>
    <numFmt numFmtId="200" formatCode="[$-409]mmm\-yyyy;@"/>
    <numFmt numFmtId="201" formatCode="d\-mmm\-yyyy\ hh:mm"/>
    <numFmt numFmtId="202" formatCode="d\-mm\-yyyy\ hh:mm"/>
    <numFmt numFmtId="203" formatCode="mmm\-yyyy;@"/>
    <numFmt numFmtId="204" formatCode="00000"/>
    <numFmt numFmtId="205" formatCode="dd/mm"/>
    <numFmt numFmtId="206" formatCode="[$-F400]h:mm:ss\ AM/PM"/>
  </numFmts>
  <fonts count="80">
    <font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NSimSun"/>
      <family val="3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sz val="11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strike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4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20"/>
      <color indexed="62"/>
      <name val="Times New Roman"/>
      <family val="1"/>
    </font>
    <font>
      <i/>
      <sz val="11"/>
      <color indexed="8"/>
      <name val="Calibri"/>
      <family val="2"/>
    </font>
    <font>
      <i/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4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4" fillId="0" borderId="0" xfId="0" applyFont="1" applyFill="1" applyAlignment="1">
      <alignment/>
    </xf>
    <xf numFmtId="17" fontId="6" fillId="0" borderId="0" xfId="0" applyNumberFormat="1" applyFont="1" applyFill="1" applyAlignment="1" quotePrefix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16" fontId="7" fillId="0" borderId="12" xfId="0" applyNumberFormat="1" applyFont="1" applyFill="1" applyBorder="1" applyAlignment="1">
      <alignment horizontal="center" vertical="center" wrapText="1"/>
    </xf>
    <xf numFmtId="16" fontId="7" fillId="0" borderId="11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>
      <alignment horizontal="center" vertical="center"/>
    </xf>
    <xf numFmtId="16" fontId="7" fillId="0" borderId="13" xfId="0" applyNumberFormat="1" applyFont="1" applyFill="1" applyBorder="1" applyAlignment="1">
      <alignment horizontal="center" vertical="center" wrapText="1"/>
    </xf>
    <xf numFmtId="16" fontId="7" fillId="0" borderId="14" xfId="0" applyNumberFormat="1" applyFont="1" applyFill="1" applyBorder="1" applyAlignment="1">
      <alignment horizontal="center" vertical="center" wrapText="1"/>
    </xf>
    <xf numFmtId="16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6" fontId="4" fillId="0" borderId="11" xfId="0" applyNumberFormat="1" applyFont="1" applyFill="1" applyBorder="1" applyAlignment="1">
      <alignment horizontal="center" vertical="center" wrapText="1"/>
    </xf>
    <xf numFmtId="16" fontId="4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16" fontId="7" fillId="0" borderId="0" xfId="0" applyNumberFormat="1" applyFont="1" applyFill="1" applyBorder="1" applyAlignment="1">
      <alignment horizontal="center" vertical="center" wrapText="1"/>
    </xf>
    <xf numFmtId="16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6" fontId="7" fillId="0" borderId="0" xfId="0" applyNumberFormat="1" applyFont="1" applyFill="1" applyBorder="1" applyAlignment="1">
      <alignment horizontal="center" vertical="center"/>
    </xf>
    <xf numFmtId="16" fontId="4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16" fontId="4" fillId="0" borderId="0" xfId="0" applyNumberFormat="1" applyFont="1" applyFill="1" applyBorder="1" applyAlignment="1">
      <alignment horizontal="center" vertical="center" wrapText="1"/>
    </xf>
    <xf numFmtId="200" fontId="6" fillId="0" borderId="0" xfId="0" applyNumberFormat="1" applyFont="1" applyFill="1" applyAlignment="1" quotePrefix="1">
      <alignment/>
    </xf>
    <xf numFmtId="201" fontId="4" fillId="0" borderId="11" xfId="0" applyNumberFormat="1" applyFont="1" applyFill="1" applyBorder="1" applyAlignment="1" quotePrefix="1">
      <alignment horizontal="center" vertical="center" wrapText="1"/>
    </xf>
    <xf numFmtId="201" fontId="4" fillId="0" borderId="11" xfId="0" applyNumberFormat="1" applyFont="1" applyFill="1" applyBorder="1" applyAlignment="1">
      <alignment horizontal="center" vertical="center" wrapText="1"/>
    </xf>
    <xf numFmtId="203" fontId="6" fillId="0" borderId="0" xfId="0" applyNumberFormat="1" applyFont="1" applyFill="1" applyAlignment="1" quotePrefix="1">
      <alignment/>
    </xf>
    <xf numFmtId="0" fontId="10" fillId="0" borderId="0" xfId="0" applyFont="1" applyFill="1" applyAlignment="1">
      <alignment/>
    </xf>
    <xf numFmtId="0" fontId="69" fillId="0" borderId="0" xfId="0" applyFont="1" applyFill="1" applyAlignment="1">
      <alignment/>
    </xf>
    <xf numFmtId="17" fontId="70" fillId="0" borderId="0" xfId="0" applyNumberFormat="1" applyFont="1" applyFill="1" applyAlignment="1" quotePrefix="1">
      <alignment/>
    </xf>
    <xf numFmtId="16" fontId="71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/>
    </xf>
    <xf numFmtId="0" fontId="69" fillId="0" borderId="0" xfId="0" applyFont="1" applyFill="1" applyBorder="1" applyAlignment="1">
      <alignment/>
    </xf>
    <xf numFmtId="0" fontId="72" fillId="0" borderId="15" xfId="0" applyFont="1" applyFill="1" applyBorder="1" applyAlignment="1">
      <alignment horizontal="center"/>
    </xf>
    <xf numFmtId="0" fontId="71" fillId="0" borderId="0" xfId="0" applyFont="1" applyFill="1" applyAlignment="1">
      <alignment/>
    </xf>
    <xf numFmtId="0" fontId="73" fillId="0" borderId="0" xfId="0" applyFont="1" applyFill="1" applyAlignment="1">
      <alignment horizontal="left"/>
    </xf>
    <xf numFmtId="0" fontId="69" fillId="0" borderId="0" xfId="0" applyFont="1" applyFill="1" applyAlignment="1">
      <alignment horizontal="left"/>
    </xf>
    <xf numFmtId="0" fontId="71" fillId="0" borderId="0" xfId="0" applyFont="1" applyFill="1" applyAlignment="1">
      <alignment horizontal="left"/>
    </xf>
    <xf numFmtId="0" fontId="74" fillId="0" borderId="0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left"/>
    </xf>
    <xf numFmtId="200" fontId="6" fillId="0" borderId="0" xfId="0" applyNumberFormat="1" applyFont="1" applyFill="1" applyAlignment="1" quotePrefix="1">
      <alignment horizontal="left"/>
    </xf>
    <xf numFmtId="0" fontId="75" fillId="0" borderId="0" xfId="0" applyFont="1" applyFill="1" applyAlignment="1">
      <alignment/>
    </xf>
    <xf numFmtId="0" fontId="7" fillId="0" borderId="15" xfId="0" applyFont="1" applyFill="1" applyBorder="1" applyAlignment="1">
      <alignment horizontal="center" wrapText="1"/>
    </xf>
    <xf numFmtId="201" fontId="4" fillId="0" borderId="14" xfId="0" applyNumberFormat="1" applyFont="1" applyFill="1" applyBorder="1" applyAlignment="1" quotePrefix="1">
      <alignment horizontal="center" vertical="center" wrapText="1"/>
    </xf>
    <xf numFmtId="201" fontId="4" fillId="0" borderId="14" xfId="0" applyNumberFormat="1" applyFont="1" applyFill="1" applyBorder="1" applyAlignment="1">
      <alignment horizontal="center" vertical="center" wrapText="1"/>
    </xf>
    <xf numFmtId="200" fontId="6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left" vertical="center"/>
    </xf>
    <xf numFmtId="16" fontId="7" fillId="0" borderId="11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16" fontId="7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200" fontId="6" fillId="0" borderId="0" xfId="0" applyNumberFormat="1" applyFont="1" applyFill="1" applyAlignment="1" quotePrefix="1">
      <alignment horizontal="right"/>
    </xf>
    <xf numFmtId="201" fontId="4" fillId="0" borderId="0" xfId="0" applyNumberFormat="1" applyFont="1" applyFill="1" applyAlignment="1">
      <alignment/>
    </xf>
    <xf numFmtId="201" fontId="4" fillId="0" borderId="0" xfId="0" applyNumberFormat="1" applyFont="1" applyFill="1" applyBorder="1" applyAlignment="1">
      <alignment horizontal="center" vertical="center" wrapText="1"/>
    </xf>
    <xf numFmtId="16" fontId="7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01" fontId="4" fillId="33" borderId="14" xfId="0" applyNumberFormat="1" applyFont="1" applyFill="1" applyBorder="1" applyAlignment="1" quotePrefix="1">
      <alignment horizontal="center" vertical="center" wrapText="1"/>
    </xf>
    <xf numFmtId="16" fontId="7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16" fontId="4" fillId="33" borderId="11" xfId="0" applyNumberFormat="1" applyFont="1" applyFill="1" applyBorder="1" applyAlignment="1">
      <alignment horizontal="center" vertical="center" wrapText="1"/>
    </xf>
    <xf numFmtId="201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16" fontId="7" fillId="33" borderId="13" xfId="0" applyNumberFormat="1" applyFont="1" applyFill="1" applyBorder="1" applyAlignment="1">
      <alignment horizontal="center" vertical="center" wrapText="1"/>
    </xf>
    <xf numFmtId="201" fontId="7" fillId="33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Border="1" applyAlignment="1">
      <alignment vertical="center"/>
    </xf>
    <xf numFmtId="16" fontId="7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/>
    </xf>
    <xf numFmtId="0" fontId="72" fillId="33" borderId="15" xfId="0" applyFont="1" applyFill="1" applyBorder="1" applyAlignment="1">
      <alignment horizontal="center"/>
    </xf>
    <xf numFmtId="0" fontId="72" fillId="33" borderId="16" xfId="0" applyFont="1" applyFill="1" applyBorder="1" applyAlignment="1">
      <alignment horizontal="center"/>
    </xf>
    <xf numFmtId="16" fontId="7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6" fontId="7" fillId="0" borderId="11" xfId="0" applyNumberFormat="1" applyFont="1" applyFill="1" applyBorder="1" applyAlignment="1">
      <alignment horizontal="left" vertical="center"/>
    </xf>
    <xf numFmtId="0" fontId="75" fillId="0" borderId="0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16" fontId="72" fillId="33" borderId="12" xfId="0" applyNumberFormat="1" applyFont="1" applyFill="1" applyBorder="1" applyAlignment="1">
      <alignment horizontal="center" vertical="center" wrapText="1"/>
    </xf>
    <xf numFmtId="16" fontId="7" fillId="33" borderId="11" xfId="0" applyNumberFormat="1" applyFont="1" applyFill="1" applyBorder="1" applyAlignment="1">
      <alignment horizontal="center" vertical="center"/>
    </xf>
    <xf numFmtId="49" fontId="11" fillId="33" borderId="11" xfId="0" applyNumberFormat="1" applyFont="1" applyFill="1" applyBorder="1" applyAlignment="1">
      <alignment horizontal="center" vertical="center"/>
    </xf>
    <xf numFmtId="201" fontId="7" fillId="33" borderId="11" xfId="0" applyNumberFormat="1" applyFont="1" applyFill="1" applyBorder="1" applyAlignment="1">
      <alignment horizontal="center" vertical="center" wrapText="1"/>
    </xf>
    <xf numFmtId="201" fontId="7" fillId="33" borderId="14" xfId="0" applyNumberFormat="1" applyFont="1" applyFill="1" applyBorder="1" applyAlignment="1">
      <alignment horizontal="center" vertical="center" wrapText="1"/>
    </xf>
    <xf numFmtId="16" fontId="7" fillId="33" borderId="14" xfId="0" applyNumberFormat="1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201" fontId="4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left" vertical="center"/>
    </xf>
    <xf numFmtId="16" fontId="7" fillId="33" borderId="11" xfId="0" applyNumberFormat="1" applyFont="1" applyFill="1" applyBorder="1" applyAlignment="1">
      <alignment horizontal="center" vertical="center" wrapText="1"/>
    </xf>
    <xf numFmtId="201" fontId="4" fillId="33" borderId="11" xfId="0" applyNumberFormat="1" applyFont="1" applyFill="1" applyBorder="1" applyAlignment="1" quotePrefix="1">
      <alignment horizontal="center" vertical="center" wrapText="1"/>
    </xf>
    <xf numFmtId="16" fontId="7" fillId="33" borderId="11" xfId="0" applyNumberFormat="1" applyFont="1" applyFill="1" applyBorder="1" applyAlignment="1">
      <alignment horizontal="left" vertical="center"/>
    </xf>
    <xf numFmtId="0" fontId="7" fillId="33" borderId="11" xfId="0" applyNumberFormat="1" applyFont="1" applyFill="1" applyBorder="1" applyAlignment="1">
      <alignment horizontal="center" vertical="center" wrapText="1"/>
    </xf>
    <xf numFmtId="16" fontId="7" fillId="33" borderId="0" xfId="0" applyNumberFormat="1" applyFont="1" applyFill="1" applyBorder="1" applyAlignment="1">
      <alignment horizontal="center" vertical="center"/>
    </xf>
    <xf numFmtId="201" fontId="7" fillId="0" borderId="12" xfId="0" applyNumberFormat="1" applyFont="1" applyFill="1" applyBorder="1" applyAlignment="1">
      <alignment horizontal="center" vertical="center" wrapText="1"/>
    </xf>
    <xf numFmtId="201" fontId="7" fillId="0" borderId="11" xfId="0" applyNumberFormat="1" applyFont="1" applyFill="1" applyBorder="1" applyAlignment="1">
      <alignment horizontal="center" vertical="center" wrapText="1"/>
    </xf>
    <xf numFmtId="201" fontId="7" fillId="0" borderId="14" xfId="0" applyNumberFormat="1" applyFont="1" applyFill="1" applyBorder="1" applyAlignment="1">
      <alignment horizontal="center" vertical="center" wrapText="1"/>
    </xf>
    <xf numFmtId="16" fontId="4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6" fillId="0" borderId="0" xfId="0" applyFont="1" applyFill="1" applyAlignment="1">
      <alignment horizontal="left"/>
    </xf>
    <xf numFmtId="0" fontId="76" fillId="33" borderId="0" xfId="0" applyFont="1" applyFill="1" applyAlignment="1">
      <alignment/>
    </xf>
    <xf numFmtId="0" fontId="76" fillId="33" borderId="0" xfId="0" applyFont="1" applyFill="1" applyBorder="1" applyAlignment="1">
      <alignment/>
    </xf>
    <xf numFmtId="201" fontId="71" fillId="33" borderId="11" xfId="0" applyNumberFormat="1" applyFont="1" applyFill="1" applyBorder="1" applyAlignment="1" quotePrefix="1">
      <alignment horizontal="center" vertical="center" wrapText="1"/>
    </xf>
    <xf numFmtId="16" fontId="14" fillId="33" borderId="11" xfId="0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/>
    </xf>
    <xf numFmtId="0" fontId="72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16" fontId="4" fillId="33" borderId="1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" fontId="4" fillId="0" borderId="0" xfId="0" applyNumberFormat="1" applyFont="1" applyFill="1" applyAlignment="1">
      <alignment/>
    </xf>
    <xf numFmtId="16" fontId="71" fillId="33" borderId="11" xfId="0" applyNumberFormat="1" applyFont="1" applyFill="1" applyBorder="1" applyAlignment="1">
      <alignment horizontal="center" vertical="center"/>
    </xf>
    <xf numFmtId="16" fontId="71" fillId="33" borderId="16" xfId="0" applyNumberFormat="1" applyFont="1" applyFill="1" applyBorder="1" applyAlignment="1">
      <alignment horizontal="center" vertical="center"/>
    </xf>
    <xf numFmtId="16" fontId="4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/>
    </xf>
    <xf numFmtId="17" fontId="6" fillId="33" borderId="0" xfId="0" applyNumberFormat="1" applyFont="1" applyFill="1" applyAlignment="1" quotePrefix="1">
      <alignment/>
    </xf>
    <xf numFmtId="200" fontId="6" fillId="33" borderId="0" xfId="0" applyNumberFormat="1" applyFont="1" applyFill="1" applyAlignment="1" quotePrefix="1">
      <alignment horizontal="right"/>
    </xf>
    <xf numFmtId="0" fontId="0" fillId="33" borderId="0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201" fontId="7" fillId="0" borderId="13" xfId="0" applyNumberFormat="1" applyFont="1" applyFill="1" applyBorder="1" applyAlignment="1">
      <alignment horizontal="center" vertical="center" wrapText="1"/>
    </xf>
    <xf numFmtId="16" fontId="7" fillId="0" borderId="14" xfId="0" applyNumberFormat="1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6" fontId="4" fillId="0" borderId="11" xfId="60" applyNumberFormat="1" applyFont="1" applyFill="1" applyBorder="1" applyAlignment="1">
      <alignment horizontal="center" vertical="center"/>
      <protection/>
    </xf>
    <xf numFmtId="16" fontId="4" fillId="0" borderId="16" xfId="60" applyNumberFormat="1" applyFont="1" applyFill="1" applyBorder="1" applyAlignment="1">
      <alignment horizontal="center" vertical="center"/>
      <protection/>
    </xf>
    <xf numFmtId="201" fontId="4" fillId="0" borderId="11" xfId="60" applyNumberFormat="1" applyFont="1" applyFill="1" applyBorder="1" applyAlignment="1" quotePrefix="1">
      <alignment horizontal="center" vertical="center" wrapText="1"/>
      <protection/>
    </xf>
    <xf numFmtId="0" fontId="7" fillId="0" borderId="11" xfId="60" applyNumberFormat="1" applyFont="1" applyFill="1" applyBorder="1" applyAlignment="1">
      <alignment horizontal="center" vertical="center" wrapText="1"/>
      <protection/>
    </xf>
    <xf numFmtId="0" fontId="7" fillId="0" borderId="12" xfId="60" applyFont="1" applyFill="1" applyBorder="1" applyAlignment="1">
      <alignment horizontal="center" vertical="center" wrapText="1"/>
      <protection/>
    </xf>
    <xf numFmtId="0" fontId="7" fillId="0" borderId="13" xfId="60" applyFont="1" applyFill="1" applyBorder="1" applyAlignment="1">
      <alignment horizontal="center" vertical="center" wrapText="1"/>
      <protection/>
    </xf>
    <xf numFmtId="0" fontId="7" fillId="0" borderId="14" xfId="60" applyNumberFormat="1" applyFont="1" applyFill="1" applyBorder="1" applyAlignment="1">
      <alignment horizontal="center" vertical="center" wrapText="1"/>
      <protection/>
    </xf>
    <xf numFmtId="0" fontId="77" fillId="34" borderId="0" xfId="0" applyFont="1" applyFill="1" applyAlignment="1">
      <alignment/>
    </xf>
    <xf numFmtId="0" fontId="77" fillId="33" borderId="0" xfId="0" applyFont="1" applyFill="1" applyAlignment="1">
      <alignment/>
    </xf>
    <xf numFmtId="201" fontId="4" fillId="0" borderId="14" xfId="60" applyNumberFormat="1" applyFont="1" applyFill="1" applyBorder="1" applyAlignment="1" quotePrefix="1">
      <alignment horizontal="center" vertical="center" wrapText="1"/>
      <protection/>
    </xf>
    <xf numFmtId="16" fontId="4" fillId="0" borderId="14" xfId="60" applyNumberFormat="1" applyFont="1" applyFill="1" applyBorder="1" applyAlignment="1">
      <alignment horizontal="center" vertical="center"/>
      <protection/>
    </xf>
    <xf numFmtId="16" fontId="4" fillId="0" borderId="17" xfId="60" applyNumberFormat="1" applyFont="1" applyFill="1" applyBorder="1" applyAlignment="1">
      <alignment horizontal="center" vertical="center"/>
      <protection/>
    </xf>
    <xf numFmtId="16" fontId="7" fillId="0" borderId="21" xfId="0" applyNumberFormat="1" applyFont="1" applyFill="1" applyBorder="1" applyAlignment="1">
      <alignment horizontal="left" vertical="center"/>
    </xf>
    <xf numFmtId="0" fontId="77" fillId="0" borderId="0" xfId="0" applyFont="1" applyFill="1" applyAlignment="1">
      <alignment/>
    </xf>
    <xf numFmtId="16" fontId="7" fillId="0" borderId="11" xfId="60" applyNumberFormat="1" applyFont="1" applyFill="1" applyBorder="1" applyAlignment="1">
      <alignment horizontal="center" vertical="center" wrapText="1"/>
      <protection/>
    </xf>
    <xf numFmtId="201" fontId="72" fillId="0" borderId="12" xfId="0" applyNumberFormat="1" applyFont="1" applyFill="1" applyBorder="1" applyAlignment="1">
      <alignment horizontal="center" vertical="center" wrapText="1"/>
    </xf>
    <xf numFmtId="201" fontId="72" fillId="0" borderId="11" xfId="0" applyNumberFormat="1" applyFont="1" applyFill="1" applyBorder="1" applyAlignment="1">
      <alignment horizontal="center" vertical="center" wrapText="1"/>
    </xf>
    <xf numFmtId="201" fontId="71" fillId="0" borderId="11" xfId="0" applyNumberFormat="1" applyFont="1" applyFill="1" applyBorder="1" applyAlignment="1">
      <alignment horizontal="center" vertical="center" wrapText="1"/>
    </xf>
    <xf numFmtId="201" fontId="72" fillId="0" borderId="13" xfId="0" applyNumberFormat="1" applyFont="1" applyFill="1" applyBorder="1" applyAlignment="1">
      <alignment horizontal="center" vertical="center" wrapText="1"/>
    </xf>
    <xf numFmtId="201" fontId="72" fillId="0" borderId="14" xfId="0" applyNumberFormat="1" applyFont="1" applyFill="1" applyBorder="1" applyAlignment="1">
      <alignment horizontal="center" vertical="center" wrapText="1"/>
    </xf>
    <xf numFmtId="201" fontId="71" fillId="0" borderId="14" xfId="0" applyNumberFormat="1" applyFont="1" applyFill="1" applyBorder="1" applyAlignment="1">
      <alignment horizontal="center" vertical="center" wrapText="1"/>
    </xf>
    <xf numFmtId="201" fontId="71" fillId="0" borderId="21" xfId="0" applyNumberFormat="1" applyFont="1" applyFill="1" applyBorder="1" applyAlignment="1">
      <alignment horizontal="center" vertical="center" wrapText="1"/>
    </xf>
    <xf numFmtId="201" fontId="4" fillId="33" borderId="21" xfId="0" applyNumberFormat="1" applyFont="1" applyFill="1" applyBorder="1" applyAlignment="1" quotePrefix="1">
      <alignment horizontal="center" vertical="center" wrapText="1"/>
    </xf>
    <xf numFmtId="16" fontId="14" fillId="33" borderId="16" xfId="0" applyNumberFormat="1" applyFont="1" applyFill="1" applyBorder="1" applyAlignment="1">
      <alignment horizontal="center" vertical="center"/>
    </xf>
    <xf numFmtId="16" fontId="14" fillId="33" borderId="14" xfId="0" applyNumberFormat="1" applyFont="1" applyFill="1" applyBorder="1" applyAlignment="1">
      <alignment horizontal="center" vertical="center"/>
    </xf>
    <xf numFmtId="16" fontId="14" fillId="33" borderId="17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16" fontId="4" fillId="33" borderId="11" xfId="0" applyNumberFormat="1" applyFont="1" applyFill="1" applyBorder="1" applyAlignment="1">
      <alignment horizontal="center" vertical="center"/>
    </xf>
    <xf numFmtId="16" fontId="4" fillId="33" borderId="14" xfId="0" applyNumberFormat="1" applyFont="1" applyFill="1" applyBorder="1" applyAlignment="1">
      <alignment horizontal="center" vertical="center"/>
    </xf>
    <xf numFmtId="16" fontId="4" fillId="33" borderId="16" xfId="0" applyNumberFormat="1" applyFont="1" applyFill="1" applyBorder="1" applyAlignment="1">
      <alignment horizontal="center" vertical="center"/>
    </xf>
    <xf numFmtId="16" fontId="4" fillId="33" borderId="17" xfId="0" applyNumberFormat="1" applyFont="1" applyFill="1" applyBorder="1" applyAlignment="1">
      <alignment horizontal="center" vertical="center"/>
    </xf>
    <xf numFmtId="16" fontId="7" fillId="33" borderId="23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" fontId="71" fillId="0" borderId="11" xfId="0" applyNumberFormat="1" applyFont="1" applyFill="1" applyBorder="1" applyAlignment="1">
      <alignment horizontal="center" vertical="center" wrapText="1"/>
    </xf>
    <xf numFmtId="16" fontId="71" fillId="0" borderId="16" xfId="0" applyNumberFormat="1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" fontId="4" fillId="33" borderId="14" xfId="0" applyNumberFormat="1" applyFont="1" applyFill="1" applyBorder="1" applyAlignment="1">
      <alignment horizontal="center" vertical="center" wrapText="1"/>
    </xf>
    <xf numFmtId="16" fontId="4" fillId="33" borderId="17" xfId="0" applyNumberFormat="1" applyFont="1" applyFill="1" applyBorder="1" applyAlignment="1">
      <alignment horizontal="center" vertical="center" wrapText="1"/>
    </xf>
    <xf numFmtId="201" fontId="4" fillId="33" borderId="0" xfId="0" applyNumberFormat="1" applyFont="1" applyFill="1" applyBorder="1" applyAlignment="1" quotePrefix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/>
    </xf>
    <xf numFmtId="0" fontId="78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/>
    </xf>
    <xf numFmtId="0" fontId="72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201" fontId="4" fillId="33" borderId="11" xfId="0" applyNumberFormat="1" applyFont="1" applyFill="1" applyBorder="1" applyAlignment="1">
      <alignment horizontal="center" vertical="center" wrapText="1"/>
    </xf>
    <xf numFmtId="201" fontId="4" fillId="33" borderId="14" xfId="0" applyNumberFormat="1" applyFont="1" applyFill="1" applyBorder="1" applyAlignment="1">
      <alignment horizontal="center" vertical="center" wrapText="1"/>
    </xf>
    <xf numFmtId="201" fontId="72" fillId="33" borderId="13" xfId="0" applyNumberFormat="1" applyFont="1" applyFill="1" applyBorder="1" applyAlignment="1">
      <alignment horizontal="center" vertical="center" wrapText="1"/>
    </xf>
    <xf numFmtId="201" fontId="4" fillId="33" borderId="11" xfId="0" applyNumberFormat="1" applyFont="1" applyFill="1" applyBorder="1" applyAlignment="1">
      <alignment horizontal="center" vertical="center" wrapText="1"/>
    </xf>
    <xf numFmtId="201" fontId="4" fillId="33" borderId="14" xfId="0" applyNumberFormat="1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/>
    </xf>
    <xf numFmtId="16" fontId="71" fillId="33" borderId="17" xfId="0" applyNumberFormat="1" applyFont="1" applyFill="1" applyBorder="1" applyAlignment="1">
      <alignment horizontal="center" vertical="center"/>
    </xf>
    <xf numFmtId="0" fontId="71" fillId="33" borderId="0" xfId="0" applyFont="1" applyFill="1" applyAlignment="1">
      <alignment/>
    </xf>
    <xf numFmtId="201" fontId="4" fillId="33" borderId="14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16" fontId="7" fillId="0" borderId="12" xfId="60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2" fillId="0" borderId="11" xfId="0" applyFont="1" applyFill="1" applyBorder="1" applyAlignment="1">
      <alignment horizontal="center" vertical="center"/>
    </xf>
    <xf numFmtId="16" fontId="72" fillId="0" borderId="11" xfId="0" applyNumberFormat="1" applyFont="1" applyFill="1" applyBorder="1" applyAlignment="1">
      <alignment horizontal="center" vertical="center" wrapText="1"/>
    </xf>
    <xf numFmtId="201" fontId="4" fillId="33" borderId="11" xfId="0" applyNumberFormat="1" applyFont="1" applyFill="1" applyBorder="1" applyAlignment="1">
      <alignment horizontal="center" vertical="center" wrapText="1"/>
    </xf>
    <xf numFmtId="201" fontId="7" fillId="0" borderId="25" xfId="0" applyNumberFormat="1" applyFont="1" applyFill="1" applyBorder="1" applyAlignment="1">
      <alignment horizontal="center" vertical="center" wrapText="1"/>
    </xf>
    <xf numFmtId="16" fontId="7" fillId="0" borderId="14" xfId="60" applyNumberFormat="1" applyFont="1" applyFill="1" applyBorder="1" applyAlignment="1">
      <alignment horizontal="center" vertical="center" wrapText="1"/>
      <protection/>
    </xf>
    <xf numFmtId="0" fontId="72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201" fontId="4" fillId="33" borderId="11" xfId="0" applyNumberFormat="1" applyFont="1" applyFill="1" applyBorder="1" applyAlignment="1">
      <alignment horizontal="center" vertical="center" wrapText="1"/>
    </xf>
    <xf numFmtId="49" fontId="72" fillId="0" borderId="11" xfId="0" applyNumberFormat="1" applyFont="1" applyFill="1" applyBorder="1" applyAlignment="1">
      <alignment horizontal="center" vertical="center" wrapText="1"/>
    </xf>
    <xf numFmtId="16" fontId="72" fillId="0" borderId="12" xfId="0" applyNumberFormat="1" applyFont="1" applyFill="1" applyBorder="1" applyAlignment="1">
      <alignment horizontal="center" vertical="center" wrapText="1"/>
    </xf>
    <xf numFmtId="16" fontId="72" fillId="0" borderId="13" xfId="0" applyNumberFormat="1" applyFont="1" applyFill="1" applyBorder="1" applyAlignment="1">
      <alignment horizontal="center" vertical="center" wrapText="1"/>
    </xf>
    <xf numFmtId="203" fontId="11" fillId="0" borderId="0" xfId="0" applyNumberFormat="1" applyFont="1" applyFill="1" applyAlignment="1">
      <alignment/>
    </xf>
    <xf numFmtId="49" fontId="72" fillId="0" borderId="14" xfId="0" applyNumberFormat="1" applyFont="1" applyFill="1" applyBorder="1" applyAlignment="1">
      <alignment horizontal="center" vertical="center" wrapText="1"/>
    </xf>
    <xf numFmtId="201" fontId="4" fillId="33" borderId="11" xfId="0" applyNumberFormat="1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/>
    </xf>
    <xf numFmtId="0" fontId="72" fillId="33" borderId="11" xfId="0" applyFont="1" applyFill="1" applyBorder="1" applyAlignment="1">
      <alignment horizontal="center"/>
    </xf>
    <xf numFmtId="0" fontId="69" fillId="0" borderId="11" xfId="0" applyFont="1" applyFill="1" applyBorder="1" applyAlignment="1">
      <alignment/>
    </xf>
    <xf numFmtId="0" fontId="69" fillId="0" borderId="16" xfId="0" applyFont="1" applyFill="1" applyBorder="1" applyAlignment="1">
      <alignment/>
    </xf>
    <xf numFmtId="16" fontId="18" fillId="0" borderId="12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/>
    </xf>
    <xf numFmtId="0" fontId="7" fillId="0" borderId="11" xfId="60" applyFont="1" applyFill="1" applyBorder="1" applyAlignment="1">
      <alignment horizontal="center" vertical="center" wrapText="1"/>
      <protection/>
    </xf>
    <xf numFmtId="0" fontId="7" fillId="0" borderId="26" xfId="0" applyFont="1" applyFill="1" applyBorder="1" applyAlignment="1">
      <alignment horizontal="left" vertical="center"/>
    </xf>
    <xf numFmtId="16" fontId="7" fillId="33" borderId="26" xfId="0" applyNumberFormat="1" applyFont="1" applyFill="1" applyBorder="1" applyAlignment="1">
      <alignment horizontal="center" vertical="center" wrapText="1"/>
    </xf>
    <xf numFmtId="201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60" applyFont="1" applyFill="1" applyBorder="1" applyAlignment="1">
      <alignment horizontal="center" vertical="center" wrapText="1"/>
      <protection/>
    </xf>
    <xf numFmtId="0" fontId="7" fillId="0" borderId="11" xfId="60" applyFont="1" applyFill="1" applyBorder="1" applyAlignment="1">
      <alignment horizontal="center" vertical="center"/>
      <protection/>
    </xf>
    <xf numFmtId="0" fontId="7" fillId="0" borderId="14" xfId="60" applyFont="1" applyFill="1" applyBorder="1" applyAlignment="1">
      <alignment horizontal="center" vertical="center" wrapText="1"/>
      <protection/>
    </xf>
    <xf numFmtId="0" fontId="7" fillId="0" borderId="14" xfId="60" applyFont="1" applyFill="1" applyBorder="1" applyAlignment="1">
      <alignment horizontal="center" vertical="center"/>
      <protection/>
    </xf>
    <xf numFmtId="0" fontId="7" fillId="0" borderId="14" xfId="0" applyFont="1" applyFill="1" applyBorder="1" applyAlignment="1">
      <alignment horizontal="center" vertical="center"/>
    </xf>
    <xf numFmtId="0" fontId="72" fillId="33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79" fillId="33" borderId="1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/>
    </xf>
    <xf numFmtId="0" fontId="72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2" fillId="33" borderId="10" xfId="0" applyFont="1" applyFill="1" applyBorder="1" applyAlignment="1">
      <alignment horizontal="center" wrapText="1"/>
    </xf>
    <xf numFmtId="0" fontId="72" fillId="33" borderId="11" xfId="0" applyFont="1" applyFill="1" applyBorder="1" applyAlignment="1">
      <alignment horizontal="center" wrapText="1"/>
    </xf>
    <xf numFmtId="0" fontId="10" fillId="33" borderId="0" xfId="0" applyFont="1" applyFill="1" applyAlignment="1">
      <alignment horizontal="center"/>
    </xf>
    <xf numFmtId="0" fontId="72" fillId="0" borderId="18" xfId="0" applyFont="1" applyFill="1" applyBorder="1" applyAlignment="1">
      <alignment horizontal="center"/>
    </xf>
    <xf numFmtId="0" fontId="72" fillId="0" borderId="12" xfId="0" applyFont="1" applyFill="1" applyBorder="1" applyAlignment="1">
      <alignment horizontal="center"/>
    </xf>
    <xf numFmtId="0" fontId="79" fillId="33" borderId="28" xfId="0" applyFont="1" applyFill="1" applyBorder="1" applyAlignment="1">
      <alignment horizontal="center" vertical="center"/>
    </xf>
    <xf numFmtId="0" fontId="79" fillId="33" borderId="29" xfId="0" applyFont="1" applyFill="1" applyBorder="1" applyAlignment="1">
      <alignment horizontal="center" vertical="center"/>
    </xf>
    <xf numFmtId="0" fontId="79" fillId="33" borderId="20" xfId="0" applyFont="1" applyFill="1" applyBorder="1" applyAlignment="1">
      <alignment horizontal="center" vertical="center"/>
    </xf>
    <xf numFmtId="0" fontId="72" fillId="33" borderId="18" xfId="0" applyFont="1" applyFill="1" applyBorder="1" applyAlignment="1">
      <alignment horizontal="center"/>
    </xf>
    <xf numFmtId="0" fontId="72" fillId="33" borderId="12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201" fontId="4" fillId="0" borderId="14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201" fontId="20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201" fontId="4" fillId="33" borderId="11" xfId="0" applyNumberFormat="1" applyFont="1" applyFill="1" applyBorder="1" applyAlignment="1">
      <alignment horizontal="center" vertical="center" wrapText="1"/>
    </xf>
    <xf numFmtId="201" fontId="4" fillId="0" borderId="11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5" fillId="0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2" fillId="33" borderId="30" xfId="0" applyFont="1" applyFill="1" applyBorder="1" applyAlignment="1">
      <alignment horizontal="center"/>
    </xf>
    <xf numFmtId="0" fontId="72" fillId="33" borderId="2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wrapText="1"/>
    </xf>
    <xf numFmtId="0" fontId="72" fillId="0" borderId="1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0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2" fillId="0" borderId="30" xfId="0" applyFont="1" applyFill="1" applyBorder="1" applyAlignment="1">
      <alignment horizontal="center" wrapText="1"/>
    </xf>
    <xf numFmtId="0" fontId="72" fillId="0" borderId="26" xfId="0" applyFont="1" applyFill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47625</xdr:rowOff>
    </xdr:from>
    <xdr:to>
      <xdr:col>11</xdr:col>
      <xdr:colOff>628650</xdr:colOff>
      <xdr:row>1</xdr:row>
      <xdr:rowOff>266700</xdr:rowOff>
    </xdr:to>
    <xdr:sp>
      <xdr:nvSpPr>
        <xdr:cNvPr id="1" name="WordArt 2"/>
        <xdr:cNvSpPr>
          <a:spLocks/>
        </xdr:cNvSpPr>
      </xdr:nvSpPr>
      <xdr:spPr>
        <a:xfrm>
          <a:off x="2047875" y="47625"/>
          <a:ext cx="8715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333399"/>
              </a:solidFill>
            </a:rPr>
            <a:t>Qingdao Vessel Schedule</a:t>
          </a:r>
          <a:r>
            <a:rPr lang="en-US" cap="none" sz="1100" b="0" i="1" u="none" baseline="0">
              <a:solidFill>
                <a:srgbClr val="000000"/>
              </a:solidFill>
            </a:rPr>
            <a:t> </a:t>
          </a:r>
          <a:r>
            <a:rPr lang="en-US" cap="none" sz="1100" b="0" i="1" u="none" baseline="0">
              <a:solidFill>
                <a:srgbClr val="333399"/>
              </a:solidFill>
            </a:rPr>
            <a:t>---</a:t>
          </a:r>
          <a:r>
            <a:rPr lang="en-US" cap="none" sz="1100" b="0" i="1" u="none" baseline="0">
              <a:solidFill>
                <a:srgbClr val="333399"/>
              </a:solidFill>
            </a:rPr>
            <a:t>2016</a:t>
          </a:r>
        </a:p>
      </xdr:txBody>
    </xdr:sp>
    <xdr:clientData/>
  </xdr:twoCellAnchor>
  <xdr:twoCellAnchor editAs="oneCell">
    <xdr:from>
      <xdr:col>0</xdr:col>
      <xdr:colOff>304800</xdr:colOff>
      <xdr:row>0</xdr:row>
      <xdr:rowOff>57150</xdr:rowOff>
    </xdr:from>
    <xdr:to>
      <xdr:col>0</xdr:col>
      <xdr:colOff>1123950</xdr:colOff>
      <xdr:row>1</xdr:row>
      <xdr:rowOff>419100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7150"/>
          <a:ext cx="81915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1" name="Oval 1"/>
        <xdr:cNvSpPr>
          <a:spLocks/>
        </xdr:cNvSpPr>
      </xdr:nvSpPr>
      <xdr:spPr>
        <a:xfrm>
          <a:off x="6705600" y="255270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2" name="Oval 1487"/>
        <xdr:cNvSpPr>
          <a:spLocks/>
        </xdr:cNvSpPr>
      </xdr:nvSpPr>
      <xdr:spPr>
        <a:xfrm>
          <a:off x="6705600" y="634365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3" name="Oval 2"/>
        <xdr:cNvSpPr>
          <a:spLocks/>
        </xdr:cNvSpPr>
      </xdr:nvSpPr>
      <xdr:spPr>
        <a:xfrm>
          <a:off x="6705600" y="634365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19050</xdr:rowOff>
    </xdr:from>
    <xdr:to>
      <xdr:col>0</xdr:col>
      <xdr:colOff>895350</xdr:colOff>
      <xdr:row>0</xdr:row>
      <xdr:rowOff>800100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828675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5" name="Oval 1"/>
        <xdr:cNvSpPr>
          <a:spLocks/>
        </xdr:cNvSpPr>
      </xdr:nvSpPr>
      <xdr:spPr>
        <a:xfrm>
          <a:off x="6705600" y="255270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" name="Oval 3"/>
        <xdr:cNvSpPr>
          <a:spLocks/>
        </xdr:cNvSpPr>
      </xdr:nvSpPr>
      <xdr:spPr>
        <a:xfrm>
          <a:off x="6734175" y="563880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" name="Oval 4"/>
        <xdr:cNvSpPr>
          <a:spLocks/>
        </xdr:cNvSpPr>
      </xdr:nvSpPr>
      <xdr:spPr>
        <a:xfrm>
          <a:off x="6734175" y="563880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" name="Oval 3"/>
        <xdr:cNvSpPr>
          <a:spLocks/>
        </xdr:cNvSpPr>
      </xdr:nvSpPr>
      <xdr:spPr>
        <a:xfrm>
          <a:off x="7019925" y="548640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" name="Oval 4"/>
        <xdr:cNvSpPr>
          <a:spLocks/>
        </xdr:cNvSpPr>
      </xdr:nvSpPr>
      <xdr:spPr>
        <a:xfrm>
          <a:off x="7019925" y="548640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" name="Oval 3"/>
        <xdr:cNvSpPr>
          <a:spLocks/>
        </xdr:cNvSpPr>
      </xdr:nvSpPr>
      <xdr:spPr>
        <a:xfrm>
          <a:off x="6867525" y="563880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" name="Oval 4"/>
        <xdr:cNvSpPr>
          <a:spLocks/>
        </xdr:cNvSpPr>
      </xdr:nvSpPr>
      <xdr:spPr>
        <a:xfrm>
          <a:off x="6867525" y="563880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Oval 1"/>
        <xdr:cNvSpPr>
          <a:spLocks/>
        </xdr:cNvSpPr>
      </xdr:nvSpPr>
      <xdr:spPr>
        <a:xfrm>
          <a:off x="6943725" y="201930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Oval 4"/>
        <xdr:cNvSpPr>
          <a:spLocks/>
        </xdr:cNvSpPr>
      </xdr:nvSpPr>
      <xdr:spPr>
        <a:xfrm>
          <a:off x="6943725" y="201930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" name="Oval 1"/>
        <xdr:cNvSpPr>
          <a:spLocks/>
        </xdr:cNvSpPr>
      </xdr:nvSpPr>
      <xdr:spPr>
        <a:xfrm>
          <a:off x="6943725" y="550545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" name="Oval 4"/>
        <xdr:cNvSpPr>
          <a:spLocks/>
        </xdr:cNvSpPr>
      </xdr:nvSpPr>
      <xdr:spPr>
        <a:xfrm>
          <a:off x="6943725" y="550545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5" name="Oval 1"/>
        <xdr:cNvSpPr>
          <a:spLocks/>
        </xdr:cNvSpPr>
      </xdr:nvSpPr>
      <xdr:spPr>
        <a:xfrm>
          <a:off x="6943725" y="201930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6" name="Oval 4"/>
        <xdr:cNvSpPr>
          <a:spLocks/>
        </xdr:cNvSpPr>
      </xdr:nvSpPr>
      <xdr:spPr>
        <a:xfrm>
          <a:off x="6943725" y="201930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" name="Oval 1"/>
        <xdr:cNvSpPr>
          <a:spLocks/>
        </xdr:cNvSpPr>
      </xdr:nvSpPr>
      <xdr:spPr>
        <a:xfrm>
          <a:off x="6943725" y="550545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8" name="Oval 4"/>
        <xdr:cNvSpPr>
          <a:spLocks/>
        </xdr:cNvSpPr>
      </xdr:nvSpPr>
      <xdr:spPr>
        <a:xfrm>
          <a:off x="6943725" y="550545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1" name="Oval 17"/>
        <xdr:cNvSpPr>
          <a:spLocks/>
        </xdr:cNvSpPr>
      </xdr:nvSpPr>
      <xdr:spPr>
        <a:xfrm>
          <a:off x="6667500" y="241935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" name="Oval 18"/>
        <xdr:cNvSpPr>
          <a:spLocks/>
        </xdr:cNvSpPr>
      </xdr:nvSpPr>
      <xdr:spPr>
        <a:xfrm>
          <a:off x="6667500" y="241935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" name="Oval 3"/>
        <xdr:cNvSpPr>
          <a:spLocks/>
        </xdr:cNvSpPr>
      </xdr:nvSpPr>
      <xdr:spPr>
        <a:xfrm>
          <a:off x="6667500" y="551497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" name="Oval 4"/>
        <xdr:cNvSpPr>
          <a:spLocks/>
        </xdr:cNvSpPr>
      </xdr:nvSpPr>
      <xdr:spPr>
        <a:xfrm>
          <a:off x="6667500" y="551497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" name="Oval 3"/>
        <xdr:cNvSpPr>
          <a:spLocks/>
        </xdr:cNvSpPr>
      </xdr:nvSpPr>
      <xdr:spPr>
        <a:xfrm>
          <a:off x="6667500" y="551497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6" name="Oval 4"/>
        <xdr:cNvSpPr>
          <a:spLocks/>
        </xdr:cNvSpPr>
      </xdr:nvSpPr>
      <xdr:spPr>
        <a:xfrm>
          <a:off x="6667500" y="551497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22.00390625" style="1" customWidth="1"/>
    <col min="2" max="2" width="10.00390625" style="1" customWidth="1"/>
    <col min="3" max="3" width="14.7109375" style="1" bestFit="1" customWidth="1"/>
    <col min="4" max="5" width="18.28125" style="1" customWidth="1"/>
    <col min="6" max="6" width="16.00390625" style="1" customWidth="1"/>
    <col min="7" max="7" width="11.8515625" style="1" customWidth="1"/>
    <col min="8" max="8" width="10.00390625" style="1" customWidth="1"/>
    <col min="9" max="9" width="7.28125" style="1" bestFit="1" customWidth="1"/>
    <col min="10" max="10" width="11.28125" style="1" bestFit="1" customWidth="1"/>
    <col min="11" max="11" width="12.28125" style="1" customWidth="1"/>
    <col min="12" max="12" width="12.8515625" style="1" customWidth="1"/>
    <col min="13" max="13" width="11.57421875" style="1" bestFit="1" customWidth="1"/>
    <col min="14" max="14" width="12.57421875" style="1" customWidth="1"/>
    <col min="15" max="16" width="13.8515625" style="1" customWidth="1"/>
    <col min="17" max="17" width="9.8515625" style="1" bestFit="1" customWidth="1"/>
    <col min="18" max="18" width="12.8515625" style="1" customWidth="1"/>
    <col min="19" max="16384" width="9.140625" style="1" customWidth="1"/>
  </cols>
  <sheetData>
    <row r="1" spans="6:14" ht="28.5" customHeight="1">
      <c r="F1" s="242"/>
      <c r="G1" s="242"/>
      <c r="H1" s="242"/>
      <c r="N1" s="34"/>
    </row>
    <row r="2" spans="6:13" ht="43.5" customHeight="1" thickBot="1">
      <c r="F2" s="245" t="s">
        <v>80</v>
      </c>
      <c r="G2" s="245"/>
      <c r="H2" s="245"/>
      <c r="M2" s="34">
        <v>42461</v>
      </c>
    </row>
    <row r="3" spans="1:14" ht="24" customHeight="1">
      <c r="A3" s="256" t="s">
        <v>2</v>
      </c>
      <c r="B3" s="246" t="s">
        <v>3</v>
      </c>
      <c r="C3" s="243" t="s">
        <v>0</v>
      </c>
      <c r="D3" s="243"/>
      <c r="E3" s="243"/>
      <c r="F3" s="243"/>
      <c r="G3" s="243" t="s">
        <v>6</v>
      </c>
      <c r="H3" s="243" t="s">
        <v>3</v>
      </c>
      <c r="I3" s="246" t="s">
        <v>7</v>
      </c>
      <c r="J3" s="3" t="s">
        <v>197</v>
      </c>
      <c r="K3" s="3" t="s">
        <v>22</v>
      </c>
      <c r="L3" s="4" t="s">
        <v>23</v>
      </c>
      <c r="M3" s="4" t="s">
        <v>20</v>
      </c>
      <c r="N3" s="16" t="s">
        <v>31</v>
      </c>
    </row>
    <row r="4" spans="1:14" ht="12">
      <c r="A4" s="257"/>
      <c r="B4" s="247"/>
      <c r="C4" s="6" t="s">
        <v>4</v>
      </c>
      <c r="D4" s="6" t="s">
        <v>50</v>
      </c>
      <c r="E4" s="6" t="s">
        <v>1</v>
      </c>
      <c r="F4" s="6" t="s">
        <v>5</v>
      </c>
      <c r="G4" s="244"/>
      <c r="H4" s="244"/>
      <c r="I4" s="247"/>
      <c r="J4" s="5" t="s">
        <v>1</v>
      </c>
      <c r="K4" s="5" t="s">
        <v>1</v>
      </c>
      <c r="L4" s="6" t="s">
        <v>1</v>
      </c>
      <c r="M4" s="6" t="s">
        <v>1</v>
      </c>
      <c r="N4" s="17" t="s">
        <v>1</v>
      </c>
    </row>
    <row r="5" spans="1:14" ht="33" customHeight="1">
      <c r="A5" s="237" t="s">
        <v>296</v>
      </c>
      <c r="B5" s="153" t="s">
        <v>293</v>
      </c>
      <c r="C5" s="32">
        <v>42465.75</v>
      </c>
      <c r="D5" s="32">
        <v>42466.5</v>
      </c>
      <c r="E5" s="32">
        <v>42466.75</v>
      </c>
      <c r="F5" s="32">
        <v>42467.8125</v>
      </c>
      <c r="G5" s="248" t="s">
        <v>34</v>
      </c>
      <c r="H5" s="249"/>
      <c r="I5" s="249"/>
      <c r="J5" s="9">
        <v>42494</v>
      </c>
      <c r="K5" s="9">
        <v>42498</v>
      </c>
      <c r="L5" s="9">
        <v>42500</v>
      </c>
      <c r="M5" s="9">
        <v>42503</v>
      </c>
      <c r="N5" s="26">
        <v>42506</v>
      </c>
    </row>
    <row r="6" spans="1:15" s="163" customFormat="1" ht="33.75" customHeight="1">
      <c r="A6" s="237" t="s">
        <v>297</v>
      </c>
      <c r="B6" s="153" t="s">
        <v>176</v>
      </c>
      <c r="C6" s="152">
        <f aca="true" t="shared" si="0" ref="C6:F7">C5+7</f>
        <v>42472.75</v>
      </c>
      <c r="D6" s="152">
        <f t="shared" si="0"/>
        <v>42473.5</v>
      </c>
      <c r="E6" s="152">
        <f t="shared" si="0"/>
        <v>42473.75</v>
      </c>
      <c r="F6" s="152">
        <f t="shared" si="0"/>
        <v>42474.8125</v>
      </c>
      <c r="G6" s="248" t="s">
        <v>34</v>
      </c>
      <c r="H6" s="249"/>
      <c r="I6" s="249"/>
      <c r="J6" s="150">
        <f>J5+7</f>
        <v>42501</v>
      </c>
      <c r="K6" s="150">
        <f aca="true" t="shared" si="1" ref="K6:N7">K5+7</f>
        <v>42505</v>
      </c>
      <c r="L6" s="150">
        <f t="shared" si="1"/>
        <v>42507</v>
      </c>
      <c r="M6" s="150">
        <f t="shared" si="1"/>
        <v>42510</v>
      </c>
      <c r="N6" s="151">
        <f t="shared" si="1"/>
        <v>42513</v>
      </c>
      <c r="O6" s="1"/>
    </row>
    <row r="7" spans="1:14" ht="33.75" customHeight="1">
      <c r="A7" s="237" t="s">
        <v>196</v>
      </c>
      <c r="B7" s="153" t="s">
        <v>177</v>
      </c>
      <c r="C7" s="152">
        <f>C6+7</f>
        <v>42479.75</v>
      </c>
      <c r="D7" s="152">
        <f t="shared" si="0"/>
        <v>42480.5</v>
      </c>
      <c r="E7" s="152">
        <f t="shared" si="0"/>
        <v>42480.75</v>
      </c>
      <c r="F7" s="152">
        <f t="shared" si="0"/>
        <v>42481.8125</v>
      </c>
      <c r="G7" s="250" t="s">
        <v>34</v>
      </c>
      <c r="H7" s="251"/>
      <c r="I7" s="251"/>
      <c r="J7" s="150">
        <f>J6+7</f>
        <v>42508</v>
      </c>
      <c r="K7" s="150">
        <f t="shared" si="1"/>
        <v>42512</v>
      </c>
      <c r="L7" s="150">
        <f t="shared" si="1"/>
        <v>42514</v>
      </c>
      <c r="M7" s="150">
        <f t="shared" si="1"/>
        <v>42517</v>
      </c>
      <c r="N7" s="151">
        <f t="shared" si="1"/>
        <v>42520</v>
      </c>
    </row>
    <row r="8" spans="1:14" ht="33" customHeight="1">
      <c r="A8" s="154" t="s">
        <v>298</v>
      </c>
      <c r="B8" s="153" t="s">
        <v>178</v>
      </c>
      <c r="C8" s="152">
        <f>C7+7</f>
        <v>42486.75</v>
      </c>
      <c r="D8" s="152">
        <f aca="true" t="shared" si="2" ref="C8:F10">D7+7</f>
        <v>42487.5</v>
      </c>
      <c r="E8" s="152">
        <f t="shared" si="2"/>
        <v>42487.75</v>
      </c>
      <c r="F8" s="152">
        <f t="shared" si="2"/>
        <v>42488.8125</v>
      </c>
      <c r="G8" s="250" t="s">
        <v>34</v>
      </c>
      <c r="H8" s="251"/>
      <c r="I8" s="251"/>
      <c r="J8" s="150">
        <f>J7+7</f>
        <v>42515</v>
      </c>
      <c r="K8" s="150">
        <f aca="true" t="shared" si="3" ref="K8:N10">K7+7</f>
        <v>42519</v>
      </c>
      <c r="L8" s="150">
        <f t="shared" si="3"/>
        <v>42521</v>
      </c>
      <c r="M8" s="150">
        <f t="shared" si="3"/>
        <v>42524</v>
      </c>
      <c r="N8" s="151">
        <f t="shared" si="3"/>
        <v>42527</v>
      </c>
    </row>
    <row r="9" spans="1:14" ht="33" customHeight="1">
      <c r="A9" s="213" t="s">
        <v>294</v>
      </c>
      <c r="B9" s="153" t="s">
        <v>257</v>
      </c>
      <c r="C9" s="152">
        <f>C8+7</f>
        <v>42493.75</v>
      </c>
      <c r="D9" s="152">
        <f t="shared" si="2"/>
        <v>42494.5</v>
      </c>
      <c r="E9" s="152">
        <f t="shared" si="2"/>
        <v>42494.75</v>
      </c>
      <c r="F9" s="152">
        <f t="shared" si="2"/>
        <v>42495.8125</v>
      </c>
      <c r="G9" s="250" t="s">
        <v>34</v>
      </c>
      <c r="H9" s="251"/>
      <c r="I9" s="251"/>
      <c r="J9" s="150">
        <f>J8+7</f>
        <v>42522</v>
      </c>
      <c r="K9" s="150">
        <f t="shared" si="3"/>
        <v>42526</v>
      </c>
      <c r="L9" s="150">
        <f t="shared" si="3"/>
        <v>42528</v>
      </c>
      <c r="M9" s="150">
        <f t="shared" si="3"/>
        <v>42531</v>
      </c>
      <c r="N9" s="151">
        <f t="shared" si="3"/>
        <v>42534</v>
      </c>
    </row>
    <row r="10" spans="1:15" ht="33" customHeight="1" thickBot="1">
      <c r="A10" s="155" t="s">
        <v>295</v>
      </c>
      <c r="B10" s="156" t="s">
        <v>246</v>
      </c>
      <c r="C10" s="159">
        <f t="shared" si="2"/>
        <v>42500.75</v>
      </c>
      <c r="D10" s="159">
        <f t="shared" si="2"/>
        <v>42501.5</v>
      </c>
      <c r="E10" s="159">
        <f t="shared" si="2"/>
        <v>42501.75</v>
      </c>
      <c r="F10" s="159">
        <f t="shared" si="2"/>
        <v>42502.8125</v>
      </c>
      <c r="G10" s="252" t="s">
        <v>34</v>
      </c>
      <c r="H10" s="253"/>
      <c r="I10" s="253"/>
      <c r="J10" s="160">
        <f>J9+7</f>
        <v>42529</v>
      </c>
      <c r="K10" s="160">
        <f t="shared" si="3"/>
        <v>42533</v>
      </c>
      <c r="L10" s="160">
        <f t="shared" si="3"/>
        <v>42535</v>
      </c>
      <c r="M10" s="160">
        <f t="shared" si="3"/>
        <v>42538</v>
      </c>
      <c r="N10" s="161">
        <f t="shared" si="3"/>
        <v>42541</v>
      </c>
      <c r="O10" s="72"/>
    </row>
    <row r="11" spans="1:17" ht="23.25" customHeight="1" thickBot="1">
      <c r="A11" s="214"/>
      <c r="B11" s="214"/>
      <c r="C11" s="214"/>
      <c r="D11" s="214"/>
      <c r="E11" s="137"/>
      <c r="F11" s="245" t="s">
        <v>43</v>
      </c>
      <c r="G11" s="245" t="s">
        <v>43</v>
      </c>
      <c r="H11" s="245"/>
      <c r="I11" s="214"/>
      <c r="J11" s="214"/>
      <c r="K11" s="214"/>
      <c r="L11" s="214"/>
      <c r="M11" s="214"/>
      <c r="Q11" s="72"/>
    </row>
    <row r="12" spans="1:14" ht="24" customHeight="1">
      <c r="A12" s="256" t="s">
        <v>2</v>
      </c>
      <c r="B12" s="246" t="s">
        <v>3</v>
      </c>
      <c r="C12" s="243" t="s">
        <v>0</v>
      </c>
      <c r="D12" s="243"/>
      <c r="E12" s="243"/>
      <c r="F12" s="243"/>
      <c r="G12" s="243" t="s">
        <v>6</v>
      </c>
      <c r="H12" s="243" t="s">
        <v>3</v>
      </c>
      <c r="I12" s="246" t="s">
        <v>7</v>
      </c>
      <c r="J12" s="3" t="s">
        <v>103</v>
      </c>
      <c r="K12" s="3" t="s">
        <v>24</v>
      </c>
      <c r="L12" s="3" t="s">
        <v>20</v>
      </c>
      <c r="M12" s="3" t="s">
        <v>104</v>
      </c>
      <c r="N12" s="50" t="s">
        <v>102</v>
      </c>
    </row>
    <row r="13" spans="1:17" ht="12" customHeight="1">
      <c r="A13" s="257"/>
      <c r="B13" s="247" t="s">
        <v>84</v>
      </c>
      <c r="C13" s="6" t="s">
        <v>4</v>
      </c>
      <c r="D13" s="6" t="s">
        <v>50</v>
      </c>
      <c r="E13" s="6" t="s">
        <v>1</v>
      </c>
      <c r="F13" s="6" t="s">
        <v>5</v>
      </c>
      <c r="G13" s="244"/>
      <c r="H13" s="244"/>
      <c r="I13" s="247"/>
      <c r="J13" s="6" t="s">
        <v>1</v>
      </c>
      <c r="K13" s="6" t="s">
        <v>1</v>
      </c>
      <c r="L13" s="6" t="s">
        <v>1</v>
      </c>
      <c r="M13" s="6" t="s">
        <v>1</v>
      </c>
      <c r="N13" s="17" t="s">
        <v>1</v>
      </c>
      <c r="Q13" s="17"/>
    </row>
    <row r="14" spans="1:14" ht="33.75" customHeight="1">
      <c r="A14" s="8" t="s">
        <v>306</v>
      </c>
      <c r="B14" s="164" t="s">
        <v>175</v>
      </c>
      <c r="C14" s="32">
        <v>42461.583333333336</v>
      </c>
      <c r="D14" s="32">
        <v>42462.541666666664</v>
      </c>
      <c r="E14" s="32">
        <v>42462.041666666664</v>
      </c>
      <c r="F14" s="32">
        <v>42463.041666666664</v>
      </c>
      <c r="G14" s="249" t="s">
        <v>12</v>
      </c>
      <c r="H14" s="249"/>
      <c r="I14" s="249"/>
      <c r="J14" s="9">
        <v>42492</v>
      </c>
      <c r="K14" s="9">
        <v>42494</v>
      </c>
      <c r="L14" s="9">
        <v>42497</v>
      </c>
      <c r="M14" s="9">
        <v>42500</v>
      </c>
      <c r="N14" s="26">
        <v>42502</v>
      </c>
    </row>
    <row r="15" spans="1:14" s="163" customFormat="1" ht="33.75" customHeight="1">
      <c r="A15" s="8" t="s">
        <v>307</v>
      </c>
      <c r="B15" s="164" t="s">
        <v>176</v>
      </c>
      <c r="C15" s="32">
        <f aca="true" t="shared" si="4" ref="C15:F17">C14+7</f>
        <v>42468.583333333336</v>
      </c>
      <c r="D15" s="32">
        <f t="shared" si="4"/>
        <v>42469.541666666664</v>
      </c>
      <c r="E15" s="32">
        <f t="shared" si="4"/>
        <v>42469.041666666664</v>
      </c>
      <c r="F15" s="32">
        <f t="shared" si="4"/>
        <v>42470.041666666664</v>
      </c>
      <c r="G15" s="249" t="s">
        <v>12</v>
      </c>
      <c r="H15" s="249"/>
      <c r="I15" s="249"/>
      <c r="J15" s="9">
        <f>J14+7</f>
        <v>42499</v>
      </c>
      <c r="K15" s="9">
        <f>K14+7</f>
        <v>42501</v>
      </c>
      <c r="L15" s="9">
        <f>L14+7</f>
        <v>42504</v>
      </c>
      <c r="M15" s="9">
        <f>M14+7</f>
        <v>42507</v>
      </c>
      <c r="N15" s="26">
        <f>N14+7</f>
        <v>42509</v>
      </c>
    </row>
    <row r="16" spans="1:14" ht="33" customHeight="1">
      <c r="A16" s="8" t="s">
        <v>303</v>
      </c>
      <c r="B16" s="164" t="s">
        <v>299</v>
      </c>
      <c r="C16" s="32">
        <f t="shared" si="4"/>
        <v>42475.583333333336</v>
      </c>
      <c r="D16" s="32">
        <f t="shared" si="4"/>
        <v>42476.541666666664</v>
      </c>
      <c r="E16" s="32">
        <f t="shared" si="4"/>
        <v>42476.041666666664</v>
      </c>
      <c r="F16" s="32">
        <f t="shared" si="4"/>
        <v>42477.041666666664</v>
      </c>
      <c r="G16" s="249" t="s">
        <v>12</v>
      </c>
      <c r="H16" s="249"/>
      <c r="I16" s="249"/>
      <c r="J16" s="9">
        <f aca="true" t="shared" si="5" ref="J16:N19">J15+7</f>
        <v>42506</v>
      </c>
      <c r="K16" s="9">
        <f t="shared" si="5"/>
        <v>42508</v>
      </c>
      <c r="L16" s="9">
        <f t="shared" si="5"/>
        <v>42511</v>
      </c>
      <c r="M16" s="9">
        <f t="shared" si="5"/>
        <v>42514</v>
      </c>
      <c r="N16" s="26">
        <f t="shared" si="5"/>
        <v>42516</v>
      </c>
    </row>
    <row r="17" spans="1:17" ht="33" customHeight="1">
      <c r="A17" s="7" t="s">
        <v>304</v>
      </c>
      <c r="B17" s="164" t="s">
        <v>300</v>
      </c>
      <c r="C17" s="32">
        <f t="shared" si="4"/>
        <v>42482.583333333336</v>
      </c>
      <c r="D17" s="32">
        <f t="shared" si="4"/>
        <v>42483.541666666664</v>
      </c>
      <c r="E17" s="32">
        <f t="shared" si="4"/>
        <v>42483.041666666664</v>
      </c>
      <c r="F17" s="32">
        <f t="shared" si="4"/>
        <v>42484.041666666664</v>
      </c>
      <c r="G17" s="249" t="s">
        <v>12</v>
      </c>
      <c r="H17" s="249"/>
      <c r="I17" s="249"/>
      <c r="J17" s="9">
        <f t="shared" si="5"/>
        <v>42513</v>
      </c>
      <c r="K17" s="9">
        <f t="shared" si="5"/>
        <v>42515</v>
      </c>
      <c r="L17" s="9">
        <f t="shared" si="5"/>
        <v>42518</v>
      </c>
      <c r="M17" s="9">
        <f t="shared" si="5"/>
        <v>42521</v>
      </c>
      <c r="N17" s="26">
        <f t="shared" si="5"/>
        <v>42523</v>
      </c>
      <c r="O17" s="138"/>
      <c r="Q17" s="138"/>
    </row>
    <row r="18" spans="1:14" ht="33" customHeight="1">
      <c r="A18" s="7" t="s">
        <v>301</v>
      </c>
      <c r="B18" s="164" t="s">
        <v>257</v>
      </c>
      <c r="C18" s="114">
        <f aca="true" t="shared" si="6" ref="C18:F19">C17+7</f>
        <v>42489.583333333336</v>
      </c>
      <c r="D18" s="114">
        <f t="shared" si="6"/>
        <v>42490.541666666664</v>
      </c>
      <c r="E18" s="114">
        <f t="shared" si="6"/>
        <v>42490.041666666664</v>
      </c>
      <c r="F18" s="114">
        <f t="shared" si="6"/>
        <v>42491.041666666664</v>
      </c>
      <c r="G18" s="255" t="s">
        <v>12</v>
      </c>
      <c r="H18" s="255"/>
      <c r="I18" s="255"/>
      <c r="J18" s="139">
        <f t="shared" si="5"/>
        <v>42520</v>
      </c>
      <c r="K18" s="139">
        <f t="shared" si="5"/>
        <v>42522</v>
      </c>
      <c r="L18" s="139">
        <f t="shared" si="5"/>
        <v>42525</v>
      </c>
      <c r="M18" s="139">
        <f t="shared" si="5"/>
        <v>42528</v>
      </c>
      <c r="N18" s="140">
        <f t="shared" si="5"/>
        <v>42530</v>
      </c>
    </row>
    <row r="19" spans="1:14" ht="33" customHeight="1" thickBot="1">
      <c r="A19" s="10" t="s">
        <v>305</v>
      </c>
      <c r="B19" s="221" t="s">
        <v>302</v>
      </c>
      <c r="C19" s="51">
        <f t="shared" si="6"/>
        <v>42496.583333333336</v>
      </c>
      <c r="D19" s="51">
        <f t="shared" si="6"/>
        <v>42497.541666666664</v>
      </c>
      <c r="E19" s="51">
        <f t="shared" si="6"/>
        <v>42497.041666666664</v>
      </c>
      <c r="F19" s="51">
        <f t="shared" si="6"/>
        <v>42498.041666666664</v>
      </c>
      <c r="G19" s="254" t="s">
        <v>12</v>
      </c>
      <c r="H19" s="254"/>
      <c r="I19" s="254"/>
      <c r="J19" s="12">
        <f t="shared" si="5"/>
        <v>42527</v>
      </c>
      <c r="K19" s="12">
        <f t="shared" si="5"/>
        <v>42529</v>
      </c>
      <c r="L19" s="12">
        <f t="shared" si="5"/>
        <v>42532</v>
      </c>
      <c r="M19" s="12">
        <f t="shared" si="5"/>
        <v>42535</v>
      </c>
      <c r="N19" s="19">
        <f t="shared" si="5"/>
        <v>42537</v>
      </c>
    </row>
    <row r="20" s="36" customFormat="1" ht="12.75"/>
    <row r="21" s="13" customFormat="1" ht="11.25">
      <c r="A21" s="13" t="s">
        <v>45</v>
      </c>
    </row>
    <row r="22" s="13" customFormat="1" ht="11.25">
      <c r="A22" s="13" t="s">
        <v>16</v>
      </c>
    </row>
    <row r="23" spans="1:13" ht="12">
      <c r="A23" s="20" t="s">
        <v>122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6" ht="11.25">
      <c r="A24" s="1" t="s">
        <v>136</v>
      </c>
      <c r="F24" s="69"/>
    </row>
  </sheetData>
  <sheetProtection/>
  <mergeCells count="27">
    <mergeCell ref="G8:I8"/>
    <mergeCell ref="G12:G13"/>
    <mergeCell ref="A3:A4"/>
    <mergeCell ref="C3:F3"/>
    <mergeCell ref="G3:G4"/>
    <mergeCell ref="H3:H4"/>
    <mergeCell ref="I3:I4"/>
    <mergeCell ref="B3:B4"/>
    <mergeCell ref="G6:I6"/>
    <mergeCell ref="G19:I19"/>
    <mergeCell ref="B12:B13"/>
    <mergeCell ref="G18:I18"/>
    <mergeCell ref="A12:A13"/>
    <mergeCell ref="G14:I14"/>
    <mergeCell ref="G16:I16"/>
    <mergeCell ref="G17:I17"/>
    <mergeCell ref="G15:I15"/>
    <mergeCell ref="F1:H1"/>
    <mergeCell ref="H12:H13"/>
    <mergeCell ref="F2:H2"/>
    <mergeCell ref="I12:I13"/>
    <mergeCell ref="C12:F12"/>
    <mergeCell ref="F11:H11"/>
    <mergeCell ref="G5:I5"/>
    <mergeCell ref="G9:I9"/>
    <mergeCell ref="G10:I10"/>
    <mergeCell ref="G7:I7"/>
  </mergeCells>
  <printOptions/>
  <pageMargins left="0.06" right="0.04" top="0.56" bottom="0.24" header="0.5" footer="0.31"/>
  <pageSetup fitToHeight="1" fitToWidth="1" horizontalDpi="600" verticalDpi="600" orientation="landscape" scale="5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P23"/>
  <sheetViews>
    <sheetView zoomScale="90" zoomScaleNormal="90" workbookViewId="0" topLeftCell="A1">
      <selection activeCell="P12" sqref="P12"/>
    </sheetView>
  </sheetViews>
  <sheetFormatPr defaultColWidth="9.140625" defaultRowHeight="12.75"/>
  <cols>
    <col min="1" max="1" width="22.140625" style="27" customWidth="1"/>
    <col min="2" max="2" width="10.57421875" style="28" customWidth="1"/>
    <col min="3" max="3" width="18.28125" style="27" customWidth="1"/>
    <col min="4" max="4" width="18.421875" style="27" customWidth="1"/>
    <col min="5" max="6" width="16.00390625" style="27" customWidth="1"/>
    <col min="7" max="7" width="20.421875" style="27" bestFit="1" customWidth="1"/>
    <col min="8" max="8" width="8.28125" style="27" customWidth="1"/>
    <col min="9" max="9" width="9.28125" style="27" customWidth="1"/>
    <col min="10" max="10" width="11.28125" style="27" bestFit="1" customWidth="1"/>
    <col min="11" max="11" width="9.7109375" style="27" customWidth="1"/>
    <col min="12" max="12" width="10.7109375" style="27" customWidth="1"/>
    <col min="13" max="13" width="11.57421875" style="27" bestFit="1" customWidth="1"/>
    <col min="14" max="14" width="8.7109375" style="27" customWidth="1"/>
    <col min="15" max="15" width="8.140625" style="27" customWidth="1"/>
    <col min="16" max="16" width="8.7109375" style="27" customWidth="1"/>
    <col min="17" max="17" width="7.8515625" style="27" bestFit="1" customWidth="1"/>
    <col min="18" max="16384" width="9.140625" style="27" customWidth="1"/>
  </cols>
  <sheetData>
    <row r="1" spans="1:13" s="14" customFormat="1" ht="60" customHeight="1" thickBot="1">
      <c r="A1" s="80"/>
      <c r="B1" s="59"/>
      <c r="F1" s="308" t="s">
        <v>8</v>
      </c>
      <c r="G1" s="308"/>
      <c r="H1" s="73"/>
      <c r="I1" s="2"/>
      <c r="M1" s="48">
        <f>'ALBATROSS+SWAN'!M2</f>
        <v>42461</v>
      </c>
    </row>
    <row r="2" spans="1:12" s="14" customFormat="1" ht="26.25">
      <c r="A2" s="256" t="s">
        <v>2</v>
      </c>
      <c r="B2" s="243" t="s">
        <v>3</v>
      </c>
      <c r="C2" s="258" t="s">
        <v>0</v>
      </c>
      <c r="D2" s="258"/>
      <c r="E2" s="258"/>
      <c r="F2" s="258"/>
      <c r="G2" s="243" t="s">
        <v>6</v>
      </c>
      <c r="H2" s="243" t="s">
        <v>3</v>
      </c>
      <c r="I2" s="246" t="s">
        <v>7</v>
      </c>
      <c r="J2" s="60" t="s">
        <v>40</v>
      </c>
      <c r="K2" s="60" t="s">
        <v>56</v>
      </c>
      <c r="L2" s="61" t="s">
        <v>123</v>
      </c>
    </row>
    <row r="3" spans="1:12" s="14" customFormat="1" ht="12.75">
      <c r="A3" s="257"/>
      <c r="B3" s="244"/>
      <c r="C3" s="6" t="s">
        <v>4</v>
      </c>
      <c r="D3" s="6" t="s">
        <v>50</v>
      </c>
      <c r="E3" s="6" t="s">
        <v>1</v>
      </c>
      <c r="F3" s="6" t="s">
        <v>5</v>
      </c>
      <c r="G3" s="244"/>
      <c r="H3" s="244"/>
      <c r="I3" s="247"/>
      <c r="J3" s="62" t="s">
        <v>1</v>
      </c>
      <c r="K3" s="62" t="s">
        <v>1</v>
      </c>
      <c r="L3" s="63" t="s">
        <v>1</v>
      </c>
    </row>
    <row r="4" spans="1:12" s="14" customFormat="1" ht="37.5" customHeight="1">
      <c r="A4" s="71" t="str">
        <f>'JADE+TIGER'!A4</f>
        <v>MSC BEATRICE
地中海比特丽斯</v>
      </c>
      <c r="B4" s="96" t="str">
        <f>'JADE+TIGER'!B4</f>
        <v>FJ614W</v>
      </c>
      <c r="C4" s="114">
        <f>'JADE+TIGER'!C4</f>
        <v>42462.416666666664</v>
      </c>
      <c r="D4" s="114">
        <f>'JADE+TIGER'!D4</f>
        <v>42462.541666666664</v>
      </c>
      <c r="E4" s="114">
        <f>'JADE+TIGER'!E4</f>
        <v>42463.5</v>
      </c>
      <c r="F4" s="114">
        <f>'JADE+TIGER'!F4</f>
        <v>42464.770833333336</v>
      </c>
      <c r="G4" s="112" t="s">
        <v>186</v>
      </c>
      <c r="H4" s="113" t="s">
        <v>164</v>
      </c>
      <c r="I4" s="9">
        <v>42468</v>
      </c>
      <c r="J4" s="9">
        <v>42501</v>
      </c>
      <c r="K4" s="9">
        <v>42503</v>
      </c>
      <c r="L4" s="26">
        <v>42505</v>
      </c>
    </row>
    <row r="5" spans="1:12" s="14" customFormat="1" ht="37.5" customHeight="1">
      <c r="A5" s="71" t="str">
        <f>'JADE+TIGER'!A5</f>
        <v>MSC FAUSTINA
地中海 福丝蒂娜</v>
      </c>
      <c r="B5" s="113" t="str">
        <f>'JADE+TIGER'!B5</f>
        <v>FJ615W</v>
      </c>
      <c r="C5" s="114">
        <f>'JADE+TIGER'!C5</f>
        <v>42469.416666666664</v>
      </c>
      <c r="D5" s="114">
        <f>'JADE+TIGER'!D5</f>
        <v>42469.541666666664</v>
      </c>
      <c r="E5" s="114">
        <f>'JADE+TIGER'!E5</f>
        <v>42470.5</v>
      </c>
      <c r="F5" s="114">
        <f>'JADE+TIGER'!F5</f>
        <v>42471.770833333336</v>
      </c>
      <c r="G5" s="112" t="s">
        <v>165</v>
      </c>
      <c r="H5" s="113" t="s">
        <v>166</v>
      </c>
      <c r="I5" s="9">
        <f aca="true" t="shared" si="0" ref="I5:L7">I4+7</f>
        <v>42475</v>
      </c>
      <c r="J5" s="9">
        <f t="shared" si="0"/>
        <v>42508</v>
      </c>
      <c r="K5" s="9">
        <f t="shared" si="0"/>
        <v>42510</v>
      </c>
      <c r="L5" s="26">
        <f t="shared" si="0"/>
        <v>42512</v>
      </c>
    </row>
    <row r="6" spans="1:14" s="14" customFormat="1" ht="37.5" customHeight="1">
      <c r="A6" s="71" t="str">
        <f>'JADE+TIGER'!A6</f>
        <v>MSC EMANUELA
地中海 埃马纽拉 </v>
      </c>
      <c r="B6" s="55" t="str">
        <f>'JADE+TIGER'!B6</f>
        <v>FJ616W</v>
      </c>
      <c r="C6" s="32">
        <f>'JADE+TIGER'!C6</f>
        <v>42476.416666666664</v>
      </c>
      <c r="D6" s="32">
        <f>'JADE+TIGER'!D6</f>
        <v>42476.541666666664</v>
      </c>
      <c r="E6" s="32">
        <f>'JADE+TIGER'!E6</f>
        <v>42477.5</v>
      </c>
      <c r="F6" s="32">
        <f>'JADE+TIGER'!F6</f>
        <v>42478.770833333336</v>
      </c>
      <c r="G6" s="112" t="s">
        <v>228</v>
      </c>
      <c r="H6" s="113" t="s">
        <v>229</v>
      </c>
      <c r="I6" s="9">
        <f t="shared" si="0"/>
        <v>42482</v>
      </c>
      <c r="J6" s="9">
        <f t="shared" si="0"/>
        <v>42515</v>
      </c>
      <c r="K6" s="9">
        <f t="shared" si="0"/>
        <v>42517</v>
      </c>
      <c r="L6" s="26">
        <f t="shared" si="0"/>
        <v>42519</v>
      </c>
      <c r="M6" s="57"/>
      <c r="N6" s="57"/>
    </row>
    <row r="7" spans="1:14" s="14" customFormat="1" ht="37.5" customHeight="1">
      <c r="A7" s="71" t="str">
        <f>'JADE+TIGER'!A7</f>
        <v>MSC CAPELLA
地中海 卡佩拉</v>
      </c>
      <c r="B7" s="55" t="str">
        <f>'JADE+TIGER'!B7</f>
        <v>FJ617W</v>
      </c>
      <c r="C7" s="32">
        <f>'JADE+TIGER'!C7</f>
        <v>42483.416666666664</v>
      </c>
      <c r="D7" s="32">
        <f>'JADE+TIGER'!D7</f>
        <v>42483.541666666664</v>
      </c>
      <c r="E7" s="32">
        <f>'JADE+TIGER'!E7</f>
        <v>42484.5</v>
      </c>
      <c r="F7" s="32">
        <f>'JADE+TIGER'!F7</f>
        <v>42485.770833333336</v>
      </c>
      <c r="G7" s="112" t="s">
        <v>230</v>
      </c>
      <c r="H7" s="189" t="s">
        <v>231</v>
      </c>
      <c r="I7" s="9">
        <f t="shared" si="0"/>
        <v>42489</v>
      </c>
      <c r="J7" s="9">
        <f t="shared" si="0"/>
        <v>42522</v>
      </c>
      <c r="K7" s="9">
        <f t="shared" si="0"/>
        <v>42524</v>
      </c>
      <c r="L7" s="26">
        <f t="shared" si="0"/>
        <v>42526</v>
      </c>
      <c r="M7" s="57"/>
      <c r="N7" s="57"/>
    </row>
    <row r="8" spans="1:12" s="14" customFormat="1" ht="37.5" customHeight="1">
      <c r="A8" s="71" t="str">
        <f>'JADE+TIGER'!A8</f>
        <v>MSC GENOVA
地中海热那亚</v>
      </c>
      <c r="B8" s="55" t="str">
        <f>'JADE+TIGER'!B8</f>
        <v>FJ618W</v>
      </c>
      <c r="C8" s="32">
        <f>'JADE+TIGER'!C8</f>
        <v>42490.416666666664</v>
      </c>
      <c r="D8" s="32">
        <f>'JADE+TIGER'!D8</f>
        <v>42490.541666666664</v>
      </c>
      <c r="E8" s="32">
        <f>'JADE+TIGER'!E8</f>
        <v>42491.5</v>
      </c>
      <c r="F8" s="32">
        <f>'JADE+TIGER'!F8</f>
        <v>42492.770833333336</v>
      </c>
      <c r="G8" s="112" t="s">
        <v>232</v>
      </c>
      <c r="H8" s="189" t="s">
        <v>233</v>
      </c>
      <c r="I8" s="9">
        <f aca="true" t="shared" si="1" ref="I8:L9">I7+7</f>
        <v>42496</v>
      </c>
      <c r="J8" s="9">
        <f t="shared" si="1"/>
        <v>42529</v>
      </c>
      <c r="K8" s="9">
        <f t="shared" si="1"/>
        <v>42531</v>
      </c>
      <c r="L8" s="26">
        <f t="shared" si="1"/>
        <v>42533</v>
      </c>
    </row>
    <row r="9" spans="1:12" s="14" customFormat="1" ht="37.5" customHeight="1" thickBot="1">
      <c r="A9" s="10" t="str">
        <f>'JADE+TIGER'!A9</f>
        <v>MSC SAVONA
地中海 萨沃纳</v>
      </c>
      <c r="B9" s="58" t="str">
        <f>'JADE+TIGER'!B9</f>
        <v>FJ619W</v>
      </c>
      <c r="C9" s="51">
        <f>'JADE+TIGER'!C9</f>
        <v>42497.416666666664</v>
      </c>
      <c r="D9" s="51">
        <f>'JADE+TIGER'!D9</f>
        <v>42497.541666666664</v>
      </c>
      <c r="E9" s="51">
        <f>'JADE+TIGER'!E9</f>
        <v>42498.5</v>
      </c>
      <c r="F9" s="51">
        <f>'JADE+TIGER'!F9</f>
        <v>42499.770833333336</v>
      </c>
      <c r="G9" s="106" t="s">
        <v>234</v>
      </c>
      <c r="H9" s="75" t="s">
        <v>235</v>
      </c>
      <c r="I9" s="12">
        <f t="shared" si="1"/>
        <v>42503</v>
      </c>
      <c r="J9" s="12">
        <f t="shared" si="1"/>
        <v>42536</v>
      </c>
      <c r="K9" s="12">
        <f t="shared" si="1"/>
        <v>42538</v>
      </c>
      <c r="L9" s="19">
        <f t="shared" si="1"/>
        <v>42540</v>
      </c>
    </row>
    <row r="10" spans="6:7" ht="33.75" customHeight="1" thickBot="1">
      <c r="F10" s="245" t="s">
        <v>130</v>
      </c>
      <c r="G10" s="245"/>
    </row>
    <row r="11" spans="1:13" ht="24" customHeight="1">
      <c r="A11" s="256" t="s">
        <v>2</v>
      </c>
      <c r="B11" s="246" t="s">
        <v>3</v>
      </c>
      <c r="C11" s="243" t="s">
        <v>0</v>
      </c>
      <c r="D11" s="243"/>
      <c r="E11" s="243"/>
      <c r="F11" s="243"/>
      <c r="G11" s="243" t="s">
        <v>6</v>
      </c>
      <c r="H11" s="243" t="s">
        <v>3</v>
      </c>
      <c r="I11" s="246" t="s">
        <v>7</v>
      </c>
      <c r="J11" s="4" t="s">
        <v>131</v>
      </c>
      <c r="K11" s="4" t="s">
        <v>132</v>
      </c>
      <c r="L11" s="3" t="s">
        <v>133</v>
      </c>
      <c r="M11" s="16" t="s">
        <v>134</v>
      </c>
    </row>
    <row r="12" spans="1:13" ht="17.25" customHeight="1">
      <c r="A12" s="257"/>
      <c r="B12" s="247"/>
      <c r="C12" s="6" t="s">
        <v>4</v>
      </c>
      <c r="D12" s="6" t="s">
        <v>50</v>
      </c>
      <c r="E12" s="6" t="s">
        <v>1</v>
      </c>
      <c r="F12" s="6" t="s">
        <v>5</v>
      </c>
      <c r="G12" s="244"/>
      <c r="H12" s="244"/>
      <c r="I12" s="247"/>
      <c r="J12" s="6" t="s">
        <v>1</v>
      </c>
      <c r="K12" s="6" t="s">
        <v>1</v>
      </c>
      <c r="L12" s="6" t="s">
        <v>1</v>
      </c>
      <c r="M12" s="17" t="s">
        <v>1</v>
      </c>
    </row>
    <row r="13" spans="1:13" s="83" customFormat="1" ht="33.75" customHeight="1">
      <c r="A13" s="7" t="str">
        <f>'JADE+TIGER'!A4</f>
        <v>MSC BEATRICE
地中海比特丽斯</v>
      </c>
      <c r="B13" s="8" t="str">
        <f>'JADE+TIGER'!B4</f>
        <v>FJ614W</v>
      </c>
      <c r="C13" s="32">
        <f>'JADE+TIGER'!C4</f>
        <v>42462.416666666664</v>
      </c>
      <c r="D13" s="32">
        <f>'JADE+TIGER'!D4</f>
        <v>42462.541666666664</v>
      </c>
      <c r="E13" s="32">
        <f>'JADE+TIGER'!E4</f>
        <v>42463.5</v>
      </c>
      <c r="F13" s="32">
        <f>'JADE+TIGER'!F4</f>
        <v>42464.770833333336</v>
      </c>
      <c r="G13" s="54" t="s">
        <v>183</v>
      </c>
      <c r="H13" s="108" t="s">
        <v>151</v>
      </c>
      <c r="I13" s="9">
        <v>42467</v>
      </c>
      <c r="J13" s="9">
        <v>42490</v>
      </c>
      <c r="K13" s="9">
        <v>42493</v>
      </c>
      <c r="L13" s="9">
        <v>42495</v>
      </c>
      <c r="M13" s="26">
        <v>42499</v>
      </c>
    </row>
    <row r="14" spans="1:13" s="83" customFormat="1" ht="33.75" customHeight="1">
      <c r="A14" s="7" t="str">
        <f>'JADE+TIGER'!A5</f>
        <v>MSC FAUSTINA
地中海 福丝蒂娜</v>
      </c>
      <c r="B14" s="8" t="str">
        <f>'JADE+TIGER'!B5</f>
        <v>FJ615W</v>
      </c>
      <c r="C14" s="32">
        <f>'JADE+TIGER'!C5</f>
        <v>42469.416666666664</v>
      </c>
      <c r="D14" s="32">
        <f>'JADE+TIGER'!D5</f>
        <v>42469.541666666664</v>
      </c>
      <c r="E14" s="32">
        <f>'JADE+TIGER'!E5</f>
        <v>42470.5</v>
      </c>
      <c r="F14" s="32">
        <f>'JADE+TIGER'!F5</f>
        <v>42471.770833333336</v>
      </c>
      <c r="G14" s="54" t="s">
        <v>135</v>
      </c>
      <c r="H14" s="108" t="s">
        <v>152</v>
      </c>
      <c r="I14" s="9">
        <f>I13+7</f>
        <v>42474</v>
      </c>
      <c r="J14" s="9">
        <f>J13+7</f>
        <v>42497</v>
      </c>
      <c r="K14" s="9">
        <f>K13+7</f>
        <v>42500</v>
      </c>
      <c r="L14" s="9">
        <f>L13+7</f>
        <v>42502</v>
      </c>
      <c r="M14" s="26">
        <f>M13+7</f>
        <v>42506</v>
      </c>
    </row>
    <row r="15" spans="1:13" s="83" customFormat="1" ht="33.75" customHeight="1">
      <c r="A15" s="7" t="str">
        <f>'JADE+TIGER'!A6</f>
        <v>MSC EMANUELA
地中海 埃马纽拉 </v>
      </c>
      <c r="B15" s="8" t="str">
        <f>'JADE+TIGER'!B6</f>
        <v>FJ616W</v>
      </c>
      <c r="C15" s="32">
        <f>'JADE+TIGER'!C6</f>
        <v>42476.416666666664</v>
      </c>
      <c r="D15" s="32">
        <f>'JADE+TIGER'!D6</f>
        <v>42476.541666666664</v>
      </c>
      <c r="E15" s="32">
        <f>'JADE+TIGER'!E6</f>
        <v>42477.5</v>
      </c>
      <c r="F15" s="32">
        <f>'JADE+TIGER'!F6</f>
        <v>42478.770833333336</v>
      </c>
      <c r="G15" s="54" t="s">
        <v>236</v>
      </c>
      <c r="H15" s="108" t="s">
        <v>221</v>
      </c>
      <c r="I15" s="9">
        <f aca="true" t="shared" si="2" ref="I15:M18">I14+7</f>
        <v>42481</v>
      </c>
      <c r="J15" s="9">
        <f t="shared" si="2"/>
        <v>42504</v>
      </c>
      <c r="K15" s="9">
        <f t="shared" si="2"/>
        <v>42507</v>
      </c>
      <c r="L15" s="9">
        <f t="shared" si="2"/>
        <v>42509</v>
      </c>
      <c r="M15" s="26">
        <f t="shared" si="2"/>
        <v>42513</v>
      </c>
    </row>
    <row r="16" spans="1:13" s="83" customFormat="1" ht="33.75" customHeight="1">
      <c r="A16" s="7" t="str">
        <f>'JADE+TIGER'!A7</f>
        <v>MSC CAPELLA
地中海 卡佩拉</v>
      </c>
      <c r="B16" s="8" t="str">
        <f>'JADE+TIGER'!B7</f>
        <v>FJ617W</v>
      </c>
      <c r="C16" s="32">
        <f>'JADE+TIGER'!C7</f>
        <v>42483.416666666664</v>
      </c>
      <c r="D16" s="32">
        <f>'JADE+TIGER'!D7</f>
        <v>42483.541666666664</v>
      </c>
      <c r="E16" s="32">
        <f>'JADE+TIGER'!E7</f>
        <v>42484.5</v>
      </c>
      <c r="F16" s="32">
        <f>'JADE+TIGER'!F7</f>
        <v>42485.770833333336</v>
      </c>
      <c r="G16" s="54" t="s">
        <v>237</v>
      </c>
      <c r="H16" s="108" t="s">
        <v>223</v>
      </c>
      <c r="I16" s="9">
        <f t="shared" si="2"/>
        <v>42488</v>
      </c>
      <c r="J16" s="9">
        <f t="shared" si="2"/>
        <v>42511</v>
      </c>
      <c r="K16" s="9">
        <f t="shared" si="2"/>
        <v>42514</v>
      </c>
      <c r="L16" s="9">
        <f t="shared" si="2"/>
        <v>42516</v>
      </c>
      <c r="M16" s="26">
        <f t="shared" si="2"/>
        <v>42520</v>
      </c>
    </row>
    <row r="17" spans="1:13" s="83" customFormat="1" ht="33.75" customHeight="1">
      <c r="A17" s="7" t="str">
        <f>'JADE+TIGER'!A8</f>
        <v>MSC GENOVA
地中海热那亚</v>
      </c>
      <c r="B17" s="8" t="str">
        <f>'JADE+TIGER'!B8</f>
        <v>FJ618W</v>
      </c>
      <c r="C17" s="32">
        <f>'JADE+TIGER'!C8</f>
        <v>42490.416666666664</v>
      </c>
      <c r="D17" s="32">
        <f>'JADE+TIGER'!D8</f>
        <v>42490.541666666664</v>
      </c>
      <c r="E17" s="32">
        <f>'JADE+TIGER'!E8</f>
        <v>42491.5</v>
      </c>
      <c r="F17" s="32">
        <f>'JADE+TIGER'!F8</f>
        <v>42492.770833333336</v>
      </c>
      <c r="G17" s="54" t="s">
        <v>238</v>
      </c>
      <c r="H17" s="108" t="s">
        <v>225</v>
      </c>
      <c r="I17" s="9">
        <f t="shared" si="2"/>
        <v>42495</v>
      </c>
      <c r="J17" s="9">
        <f t="shared" si="2"/>
        <v>42518</v>
      </c>
      <c r="K17" s="9">
        <f t="shared" si="2"/>
        <v>42521</v>
      </c>
      <c r="L17" s="9">
        <f t="shared" si="2"/>
        <v>42523</v>
      </c>
      <c r="M17" s="26">
        <f t="shared" si="2"/>
        <v>42527</v>
      </c>
    </row>
    <row r="18" spans="1:13" s="83" customFormat="1" ht="33.75" customHeight="1" thickBot="1">
      <c r="A18" s="10" t="str">
        <f>'JADE+TIGER'!A9</f>
        <v>MSC SAVONA
地中海 萨沃纳</v>
      </c>
      <c r="B18" s="11" t="str">
        <f>'JADE+TIGER'!B9</f>
        <v>FJ619W</v>
      </c>
      <c r="C18" s="51">
        <f>'JADE+TIGER'!C9</f>
        <v>42497.416666666664</v>
      </c>
      <c r="D18" s="51">
        <f>'JADE+TIGER'!D9</f>
        <v>42497.541666666664</v>
      </c>
      <c r="E18" s="51">
        <f>'JADE+TIGER'!E9</f>
        <v>42498.5</v>
      </c>
      <c r="F18" s="51">
        <f>'JADE+TIGER'!F9</f>
        <v>42499.770833333336</v>
      </c>
      <c r="G18" s="149" t="s">
        <v>239</v>
      </c>
      <c r="H18" s="109" t="s">
        <v>240</v>
      </c>
      <c r="I18" s="12">
        <f t="shared" si="2"/>
        <v>42502</v>
      </c>
      <c r="J18" s="12">
        <f t="shared" si="2"/>
        <v>42525</v>
      </c>
      <c r="K18" s="12">
        <f t="shared" si="2"/>
        <v>42528</v>
      </c>
      <c r="L18" s="12">
        <f t="shared" si="2"/>
        <v>42530</v>
      </c>
      <c r="M18" s="19">
        <f t="shared" si="2"/>
        <v>42534</v>
      </c>
    </row>
    <row r="19" spans="1:16" s="14" customFormat="1" ht="12.75">
      <c r="A19" s="21"/>
      <c r="B19" s="25"/>
      <c r="C19" s="30"/>
      <c r="D19" s="30"/>
      <c r="E19" s="30"/>
      <c r="F19" s="30"/>
      <c r="N19" s="27"/>
      <c r="O19" s="27"/>
      <c r="P19" s="27"/>
    </row>
    <row r="20" spans="1:10" ht="12.75">
      <c r="A20" s="13" t="s">
        <v>45</v>
      </c>
      <c r="B20" s="29"/>
      <c r="C20" s="29"/>
      <c r="D20" s="29"/>
      <c r="E20" s="29"/>
      <c r="G20" s="64" t="s">
        <v>53</v>
      </c>
      <c r="H20" s="23" t="s">
        <v>53</v>
      </c>
      <c r="I20" s="141"/>
      <c r="J20" s="22"/>
    </row>
    <row r="21" spans="1:5" ht="12.75">
      <c r="A21" s="29" t="s">
        <v>35</v>
      </c>
      <c r="B21" s="29"/>
      <c r="C21" s="29"/>
      <c r="D21" s="29"/>
      <c r="E21" s="29"/>
    </row>
    <row r="22" spans="1:5" ht="12.75">
      <c r="A22" s="20" t="s">
        <v>122</v>
      </c>
      <c r="B22" s="13"/>
      <c r="C22" s="13"/>
      <c r="D22" s="13"/>
      <c r="E22" s="13"/>
    </row>
    <row r="23" spans="1:6" s="1" customFormat="1" ht="11.25">
      <c r="A23" s="1" t="s">
        <v>136</v>
      </c>
      <c r="F23" s="69"/>
    </row>
  </sheetData>
  <sheetProtection/>
  <mergeCells count="14">
    <mergeCell ref="H11:H12"/>
    <mergeCell ref="H2:H3"/>
    <mergeCell ref="G11:G12"/>
    <mergeCell ref="C11:F11"/>
    <mergeCell ref="B11:B12"/>
    <mergeCell ref="I11:I12"/>
    <mergeCell ref="I2:I3"/>
    <mergeCell ref="F10:G10"/>
    <mergeCell ref="F1:G1"/>
    <mergeCell ref="A11:A12"/>
    <mergeCell ref="A2:A3"/>
    <mergeCell ref="B2:B3"/>
    <mergeCell ref="C2:F2"/>
    <mergeCell ref="G2:G3"/>
  </mergeCells>
  <printOptions/>
  <pageMargins left="0.11" right="0" top="0.5" bottom="0.49" header="0.5" footer="0.5"/>
  <pageSetup fitToHeight="1" fitToWidth="1" horizontalDpi="600" verticalDpi="600" orientation="landscape" scale="66" r:id="rId4"/>
  <headerFooter alignWithMargins="0">
    <oddFooter>&amp;CFeb-2005</oddFooter>
  </headerFooter>
  <legacyDrawing r:id="rId3"/>
  <oleObjects>
    <oleObject progId="MS_ClipArt_Gallery" shapeId="2662583" r:id="rId1"/>
    <oleObject progId="MS_ClipArt_Gallery" shapeId="2663977" r:id="rId2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O23"/>
  <sheetViews>
    <sheetView zoomScale="90" zoomScaleNormal="90" workbookViewId="0" topLeftCell="A1">
      <selection activeCell="M17" sqref="M17"/>
    </sheetView>
  </sheetViews>
  <sheetFormatPr defaultColWidth="9.140625" defaultRowHeight="12.75"/>
  <cols>
    <col min="1" max="1" width="21.00390625" style="27" customWidth="1"/>
    <col min="2" max="2" width="10.57421875" style="28" customWidth="1"/>
    <col min="3" max="4" width="19.7109375" style="27" customWidth="1"/>
    <col min="5" max="6" width="16.00390625" style="27" customWidth="1"/>
    <col min="7" max="7" width="22.421875" style="27" bestFit="1" customWidth="1"/>
    <col min="8" max="8" width="9.7109375" style="27" customWidth="1"/>
    <col min="9" max="10" width="10.7109375" style="27" customWidth="1"/>
    <col min="11" max="11" width="11.28125" style="27" customWidth="1"/>
    <col min="12" max="12" width="12.28125" style="27" bestFit="1" customWidth="1"/>
    <col min="13" max="14" width="12.421875" style="27" bestFit="1" customWidth="1"/>
    <col min="15" max="15" width="12.28125" style="27" bestFit="1" customWidth="1"/>
    <col min="16" max="16" width="11.421875" style="27" bestFit="1" customWidth="1"/>
    <col min="17" max="16384" width="9.140625" style="27" customWidth="1"/>
  </cols>
  <sheetData>
    <row r="1" spans="1:13" ht="54.75" customHeight="1" thickBot="1">
      <c r="A1" s="80"/>
      <c r="B1" s="111"/>
      <c r="C1" s="80"/>
      <c r="D1" s="80"/>
      <c r="E1" s="80"/>
      <c r="F1" s="308" t="s">
        <v>47</v>
      </c>
      <c r="G1" s="308"/>
      <c r="H1" s="196"/>
      <c r="M1" s="34">
        <f>'ALBATROSS+SWAN'!M2</f>
        <v>42461</v>
      </c>
    </row>
    <row r="2" spans="1:13" s="1" customFormat="1" ht="24" customHeight="1">
      <c r="A2" s="256" t="s">
        <v>2</v>
      </c>
      <c r="B2" s="243" t="s">
        <v>3</v>
      </c>
      <c r="C2" s="243" t="s">
        <v>0</v>
      </c>
      <c r="D2" s="243"/>
      <c r="E2" s="243"/>
      <c r="F2" s="243"/>
      <c r="G2" s="243" t="s">
        <v>6</v>
      </c>
      <c r="H2" s="243" t="s">
        <v>3</v>
      </c>
      <c r="I2" s="246" t="s">
        <v>7</v>
      </c>
      <c r="J2" s="3" t="s">
        <v>146</v>
      </c>
      <c r="K2" s="3" t="s">
        <v>86</v>
      </c>
      <c r="L2" s="134" t="s">
        <v>48</v>
      </c>
      <c r="M2" s="50" t="s">
        <v>85</v>
      </c>
    </row>
    <row r="3" spans="1:13" s="1" customFormat="1" ht="12">
      <c r="A3" s="257"/>
      <c r="B3" s="244"/>
      <c r="C3" s="6" t="s">
        <v>4</v>
      </c>
      <c r="D3" s="6" t="s">
        <v>50</v>
      </c>
      <c r="E3" s="6" t="s">
        <v>1</v>
      </c>
      <c r="F3" s="6" t="s">
        <v>5</v>
      </c>
      <c r="G3" s="244"/>
      <c r="H3" s="244"/>
      <c r="I3" s="247"/>
      <c r="J3" s="5" t="s">
        <v>1</v>
      </c>
      <c r="K3" s="6" t="s">
        <v>1</v>
      </c>
      <c r="L3" s="135" t="s">
        <v>1</v>
      </c>
      <c r="M3" s="17" t="s">
        <v>1</v>
      </c>
    </row>
    <row r="4" spans="1:13" s="1" customFormat="1" ht="33" customHeight="1">
      <c r="A4" s="71" t="str">
        <f>'JADE+TIGER'!A4</f>
        <v>MSC BEATRICE
地中海比特丽斯</v>
      </c>
      <c r="B4" s="113" t="str">
        <f>'JADE+TIGER'!B4</f>
        <v>FJ614W</v>
      </c>
      <c r="C4" s="114">
        <f>'JADE+TIGER'!C4</f>
        <v>42462.416666666664</v>
      </c>
      <c r="D4" s="114">
        <f>'JADE+TIGER'!D4</f>
        <v>42462.541666666664</v>
      </c>
      <c r="E4" s="114">
        <f>'JADE+TIGER'!E4</f>
        <v>42463.5</v>
      </c>
      <c r="F4" s="114">
        <f>'JADE+TIGER'!F4</f>
        <v>42464.770833333336</v>
      </c>
      <c r="G4" s="112" t="s">
        <v>187</v>
      </c>
      <c r="H4" s="113" t="s">
        <v>184</v>
      </c>
      <c r="I4" s="179">
        <v>42474</v>
      </c>
      <c r="J4" s="179">
        <v>42504</v>
      </c>
      <c r="K4" s="179">
        <v>42507</v>
      </c>
      <c r="L4" s="179">
        <v>42510</v>
      </c>
      <c r="M4" s="181">
        <v>42513</v>
      </c>
    </row>
    <row r="5" spans="1:13" s="1" customFormat="1" ht="33" customHeight="1">
      <c r="A5" s="71" t="str">
        <f>'JADE+TIGER'!A5</f>
        <v>MSC FAUSTINA
地中海 福丝蒂娜</v>
      </c>
      <c r="B5" s="113" t="str">
        <f>'JADE+TIGER'!B5</f>
        <v>FJ615W</v>
      </c>
      <c r="C5" s="114">
        <f>'JADE+TIGER'!C5</f>
        <v>42469.416666666664</v>
      </c>
      <c r="D5" s="114">
        <f>'JADE+TIGER'!D5</f>
        <v>42469.541666666664</v>
      </c>
      <c r="E5" s="114">
        <f>'JADE+TIGER'!E5</f>
        <v>42470.5</v>
      </c>
      <c r="F5" s="114">
        <f>'JADE+TIGER'!F5</f>
        <v>42471.770833333336</v>
      </c>
      <c r="G5" s="112" t="s">
        <v>188</v>
      </c>
      <c r="H5" s="113" t="s">
        <v>185</v>
      </c>
      <c r="I5" s="179">
        <f>I4+7</f>
        <v>42481</v>
      </c>
      <c r="J5" s="179">
        <f>J4+7</f>
        <v>42511</v>
      </c>
      <c r="K5" s="179">
        <f>K4+7</f>
        <v>42514</v>
      </c>
      <c r="L5" s="179">
        <f>L4+7</f>
        <v>42517</v>
      </c>
      <c r="M5" s="181">
        <f>M4+7</f>
        <v>42520</v>
      </c>
    </row>
    <row r="6" spans="1:13" s="1" customFormat="1" ht="33" customHeight="1">
      <c r="A6" s="71" t="str">
        <f>'JADE+TIGER'!A6</f>
        <v>MSC EMANUELA
地中海 埃马纽拉 </v>
      </c>
      <c r="B6" s="113" t="str">
        <f>'JADE+TIGER'!B6</f>
        <v>FJ616W</v>
      </c>
      <c r="C6" s="114">
        <f>'JADE+TIGER'!C6</f>
        <v>42476.416666666664</v>
      </c>
      <c r="D6" s="114">
        <f>'JADE+TIGER'!D6</f>
        <v>42476.541666666664</v>
      </c>
      <c r="E6" s="114">
        <f>'JADE+TIGER'!E6</f>
        <v>42477.5</v>
      </c>
      <c r="F6" s="114">
        <f>'JADE+TIGER'!F6</f>
        <v>42478.770833333336</v>
      </c>
      <c r="G6" s="112" t="s">
        <v>241</v>
      </c>
      <c r="H6" s="113" t="s">
        <v>242</v>
      </c>
      <c r="I6" s="179">
        <f aca="true" t="shared" si="0" ref="I6:J9">I5+7</f>
        <v>42488</v>
      </c>
      <c r="J6" s="179">
        <f t="shared" si="0"/>
        <v>42518</v>
      </c>
      <c r="K6" s="179">
        <f aca="true" t="shared" si="1" ref="K6:M9">K5+7</f>
        <v>42521</v>
      </c>
      <c r="L6" s="179">
        <f t="shared" si="1"/>
        <v>42524</v>
      </c>
      <c r="M6" s="181">
        <f t="shared" si="1"/>
        <v>42527</v>
      </c>
    </row>
    <row r="7" spans="1:13" s="1" customFormat="1" ht="33" customHeight="1">
      <c r="A7" s="71" t="str">
        <f>'JADE+TIGER'!A7</f>
        <v>MSC CAPELLA
地中海 卡佩拉</v>
      </c>
      <c r="B7" s="113" t="str">
        <f>'JADE+TIGER'!B7</f>
        <v>FJ617W</v>
      </c>
      <c r="C7" s="114">
        <f>'JADE+TIGER'!C7</f>
        <v>42483.416666666664</v>
      </c>
      <c r="D7" s="114">
        <f>'JADE+TIGER'!D7</f>
        <v>42483.541666666664</v>
      </c>
      <c r="E7" s="114">
        <f>'JADE+TIGER'!E7</f>
        <v>42484.5</v>
      </c>
      <c r="F7" s="114">
        <f>'JADE+TIGER'!F7</f>
        <v>42485.770833333336</v>
      </c>
      <c r="G7" s="112" t="s">
        <v>243</v>
      </c>
      <c r="H7" s="113" t="s">
        <v>244</v>
      </c>
      <c r="I7" s="179">
        <f t="shared" si="0"/>
        <v>42495</v>
      </c>
      <c r="J7" s="179">
        <f t="shared" si="0"/>
        <v>42525</v>
      </c>
      <c r="K7" s="179">
        <f t="shared" si="1"/>
        <v>42528</v>
      </c>
      <c r="L7" s="179">
        <f t="shared" si="1"/>
        <v>42531</v>
      </c>
      <c r="M7" s="181">
        <f t="shared" si="1"/>
        <v>42534</v>
      </c>
    </row>
    <row r="8" spans="1:13" s="1" customFormat="1" ht="33" customHeight="1">
      <c r="A8" s="71" t="str">
        <f>'JADE+TIGER'!A8</f>
        <v>MSC GENOVA
地中海热那亚</v>
      </c>
      <c r="B8" s="113" t="str">
        <f>'JADE+TIGER'!B8</f>
        <v>FJ618W</v>
      </c>
      <c r="C8" s="114">
        <f>'JADE+TIGER'!C8</f>
        <v>42490.416666666664</v>
      </c>
      <c r="D8" s="114">
        <f>'JADE+TIGER'!D8</f>
        <v>42490.541666666664</v>
      </c>
      <c r="E8" s="114">
        <f>'JADE+TIGER'!E8</f>
        <v>42491.5</v>
      </c>
      <c r="F8" s="114">
        <f>'JADE+TIGER'!F8</f>
        <v>42492.770833333336</v>
      </c>
      <c r="G8" s="112" t="s">
        <v>245</v>
      </c>
      <c r="H8" s="113" t="s">
        <v>246</v>
      </c>
      <c r="I8" s="179">
        <f t="shared" si="0"/>
        <v>42502</v>
      </c>
      <c r="J8" s="179">
        <f t="shared" si="0"/>
        <v>42532</v>
      </c>
      <c r="K8" s="179">
        <f>K7+7</f>
        <v>42535</v>
      </c>
      <c r="L8" s="179">
        <f t="shared" si="1"/>
        <v>42538</v>
      </c>
      <c r="M8" s="181">
        <f t="shared" si="1"/>
        <v>42541</v>
      </c>
    </row>
    <row r="9" spans="1:15" s="1" customFormat="1" ht="33" customHeight="1" thickBot="1">
      <c r="A9" s="81" t="str">
        <f>'JADE+TIGER'!A9</f>
        <v>MSC SAVONA
地中海 萨沃纳</v>
      </c>
      <c r="B9" s="75" t="str">
        <f>'JADE+TIGER'!B9</f>
        <v>FJ619W</v>
      </c>
      <c r="C9" s="74">
        <f>'JADE+TIGER'!C9</f>
        <v>42497.416666666664</v>
      </c>
      <c r="D9" s="74">
        <f>'JADE+TIGER'!D9</f>
        <v>42497.541666666664</v>
      </c>
      <c r="E9" s="74">
        <f>'JADE+TIGER'!E9</f>
        <v>42498.5</v>
      </c>
      <c r="F9" s="74">
        <f>'JADE+TIGER'!F9</f>
        <v>42499.770833333336</v>
      </c>
      <c r="G9" s="79" t="s">
        <v>247</v>
      </c>
      <c r="H9" s="75" t="s">
        <v>248</v>
      </c>
      <c r="I9" s="180">
        <f t="shared" si="0"/>
        <v>42509</v>
      </c>
      <c r="J9" s="180">
        <f t="shared" si="0"/>
        <v>42539</v>
      </c>
      <c r="K9" s="180">
        <f t="shared" si="1"/>
        <v>42542</v>
      </c>
      <c r="L9" s="180">
        <f t="shared" si="1"/>
        <v>42545</v>
      </c>
      <c r="M9" s="182">
        <f t="shared" si="1"/>
        <v>42548</v>
      </c>
      <c r="O9" s="122"/>
    </row>
    <row r="10" spans="2:10" s="36" customFormat="1" ht="29.25" customHeight="1" thickBot="1">
      <c r="B10" s="56"/>
      <c r="F10" s="291" t="s">
        <v>144</v>
      </c>
      <c r="G10" s="291"/>
      <c r="H10" s="15"/>
      <c r="J10" s="37"/>
    </row>
    <row r="11" spans="1:10" s="36" customFormat="1" ht="12.75">
      <c r="A11" s="275" t="s">
        <v>2</v>
      </c>
      <c r="B11" s="263" t="s">
        <v>3</v>
      </c>
      <c r="C11" s="277" t="s">
        <v>0</v>
      </c>
      <c r="D11" s="277"/>
      <c r="E11" s="277"/>
      <c r="F11" s="277"/>
      <c r="G11" s="263" t="s">
        <v>6</v>
      </c>
      <c r="H11" s="265" t="s">
        <v>3</v>
      </c>
      <c r="I11" s="267" t="s">
        <v>7</v>
      </c>
      <c r="J11" s="88" t="s">
        <v>145</v>
      </c>
    </row>
    <row r="12" spans="1:10" s="36" customFormat="1" ht="12" customHeight="1">
      <c r="A12" s="276"/>
      <c r="B12" s="264"/>
      <c r="C12" s="222" t="s">
        <v>4</v>
      </c>
      <c r="D12" s="223" t="s">
        <v>50</v>
      </c>
      <c r="E12" s="222" t="s">
        <v>1</v>
      </c>
      <c r="F12" s="222" t="s">
        <v>5</v>
      </c>
      <c r="G12" s="264"/>
      <c r="H12" s="266"/>
      <c r="I12" s="268"/>
      <c r="J12" s="89" t="s">
        <v>1</v>
      </c>
    </row>
    <row r="13" spans="1:14" s="158" customFormat="1" ht="33.75" customHeight="1">
      <c r="A13" s="78" t="str">
        <f>'JADE+TIGER'!A13</f>
        <v>MSC ROSA M            地中海 罗莎</v>
      </c>
      <c r="B13" s="98" t="str">
        <f>'JADE+TIGER'!B13</f>
        <v>FT613W</v>
      </c>
      <c r="C13" s="224">
        <f>'JADE+TIGER'!C13</f>
        <v>42460.5</v>
      </c>
      <c r="D13" s="224">
        <f>'JADE+TIGER'!D13</f>
        <v>42461.416666666664</v>
      </c>
      <c r="E13" s="224">
        <f>'JADE+TIGER'!E13</f>
        <v>42461.5</v>
      </c>
      <c r="F13" s="224">
        <f>'JADE+TIGER'!F13</f>
        <v>42463.375</v>
      </c>
      <c r="G13" s="54" t="s">
        <v>168</v>
      </c>
      <c r="H13" s="113" t="s">
        <v>273</v>
      </c>
      <c r="I13" s="179">
        <v>42476</v>
      </c>
      <c r="J13" s="181">
        <v>42485</v>
      </c>
      <c r="L13" s="84"/>
      <c r="M13" s="84"/>
      <c r="N13" s="84"/>
    </row>
    <row r="14" spans="1:10" s="42" customFormat="1" ht="33.75" customHeight="1">
      <c r="A14" s="78" t="str">
        <f>'JADE+TIGER'!A14</f>
        <v>MSC BETTINA                  地中海 贝蒂娜</v>
      </c>
      <c r="B14" s="98" t="str">
        <f>'JADE+TIGER'!B14</f>
        <v>FT614W</v>
      </c>
      <c r="C14" s="224">
        <f>'JADE+TIGER'!C14</f>
        <v>42467.5</v>
      </c>
      <c r="D14" s="224">
        <f>'JADE+TIGER'!D14</f>
        <v>42468.416666666664</v>
      </c>
      <c r="E14" s="224">
        <f>'JADE+TIGER'!E14</f>
        <v>42468.5</v>
      </c>
      <c r="F14" s="224">
        <f>'JADE+TIGER'!F14</f>
        <v>42470.375</v>
      </c>
      <c r="G14" s="54" t="s">
        <v>274</v>
      </c>
      <c r="H14" s="8" t="s">
        <v>167</v>
      </c>
      <c r="I14" s="9">
        <f aca="true" t="shared" si="2" ref="I14:J18">I13+7</f>
        <v>42483</v>
      </c>
      <c r="J14" s="26">
        <f t="shared" si="2"/>
        <v>42492</v>
      </c>
    </row>
    <row r="15" spans="1:10" s="42" customFormat="1" ht="33.75" customHeight="1">
      <c r="A15" s="78" t="str">
        <f>'JADE+TIGER'!A15</f>
        <v>MSC PALOMA 地中海帕洛玛</v>
      </c>
      <c r="B15" s="98" t="str">
        <f>'JADE+TIGER'!B15</f>
        <v>FT615W</v>
      </c>
      <c r="C15" s="224">
        <f>'JADE+TIGER'!C15</f>
        <v>42474.5</v>
      </c>
      <c r="D15" s="224">
        <f>'JADE+TIGER'!D15</f>
        <v>42475.416666666664</v>
      </c>
      <c r="E15" s="224">
        <f>'JADE+TIGER'!E15</f>
        <v>42475.5</v>
      </c>
      <c r="F15" s="224">
        <f>'JADE+TIGER'!F15</f>
        <v>42477.375</v>
      </c>
      <c r="G15" s="54" t="s">
        <v>275</v>
      </c>
      <c r="H15" s="8" t="s">
        <v>276</v>
      </c>
      <c r="I15" s="9">
        <f t="shared" si="2"/>
        <v>42490</v>
      </c>
      <c r="J15" s="26">
        <f t="shared" si="2"/>
        <v>42499</v>
      </c>
    </row>
    <row r="16" spans="1:10" s="42" customFormat="1" ht="33.75" customHeight="1">
      <c r="A16" s="78" t="str">
        <f>'JADE+TIGER'!A16</f>
        <v>MSC DANIT 地中海丹尼特</v>
      </c>
      <c r="B16" s="98" t="str">
        <f>'JADE+TIGER'!B16</f>
        <v>FT616W</v>
      </c>
      <c r="C16" s="224">
        <f>'JADE+TIGER'!C16</f>
        <v>42481.5</v>
      </c>
      <c r="D16" s="224">
        <f>'JADE+TIGER'!D16</f>
        <v>42482.416666666664</v>
      </c>
      <c r="E16" s="224">
        <f>'JADE+TIGER'!E16</f>
        <v>42482.5</v>
      </c>
      <c r="F16" s="224">
        <f>'JADE+TIGER'!F16</f>
        <v>42484.375</v>
      </c>
      <c r="G16" s="54" t="s">
        <v>277</v>
      </c>
      <c r="H16" s="8" t="s">
        <v>278</v>
      </c>
      <c r="I16" s="9">
        <f t="shared" si="2"/>
        <v>42497</v>
      </c>
      <c r="J16" s="26">
        <f t="shared" si="2"/>
        <v>42506</v>
      </c>
    </row>
    <row r="17" spans="1:10" s="1" customFormat="1" ht="33.75" customHeight="1">
      <c r="A17" s="78" t="str">
        <f>'JADE+TIGER'!A17</f>
        <v>MSC DEILA
地中海黛拉</v>
      </c>
      <c r="B17" s="98" t="str">
        <f>'JADE+TIGER'!B17</f>
        <v>FT617W</v>
      </c>
      <c r="C17" s="224">
        <f>'JADE+TIGER'!C17</f>
        <v>42488.5</v>
      </c>
      <c r="D17" s="224">
        <f>'JADE+TIGER'!D17</f>
        <v>42489.416666666664</v>
      </c>
      <c r="E17" s="224">
        <f>'JADE+TIGER'!E17</f>
        <v>42489.5</v>
      </c>
      <c r="F17" s="224">
        <f>'JADE+TIGER'!F17</f>
        <v>42491.375</v>
      </c>
      <c r="G17" s="54" t="s">
        <v>283</v>
      </c>
      <c r="H17" s="8" t="s">
        <v>279</v>
      </c>
      <c r="I17" s="9">
        <f t="shared" si="2"/>
        <v>42504</v>
      </c>
      <c r="J17" s="26">
        <f t="shared" si="2"/>
        <v>42513</v>
      </c>
    </row>
    <row r="18" spans="1:10" s="1" customFormat="1" ht="33.75" customHeight="1" thickBot="1">
      <c r="A18" s="82" t="str">
        <f>'JADE+TIGER'!A18</f>
        <v>MSC RAVENNA  地中海拉文纳</v>
      </c>
      <c r="B18" s="99" t="str">
        <f>'JADE+TIGER'!B18</f>
        <v>FT618W</v>
      </c>
      <c r="C18" s="211">
        <f>'JADE+TIGER'!C18</f>
        <v>42495.5</v>
      </c>
      <c r="D18" s="211">
        <f>'JADE+TIGER'!D18</f>
        <v>42496.416666666664</v>
      </c>
      <c r="E18" s="211">
        <f>'JADE+TIGER'!E18</f>
        <v>42496.5</v>
      </c>
      <c r="F18" s="211">
        <f>'JADE+TIGER'!F18</f>
        <v>42498.375</v>
      </c>
      <c r="G18" s="149" t="s">
        <v>280</v>
      </c>
      <c r="H18" s="11" t="s">
        <v>281</v>
      </c>
      <c r="I18" s="12">
        <f t="shared" si="2"/>
        <v>42511</v>
      </c>
      <c r="J18" s="19">
        <f t="shared" si="2"/>
        <v>42520</v>
      </c>
    </row>
    <row r="19" spans="1:12" s="14" customFormat="1" ht="12.75">
      <c r="A19" s="21"/>
      <c r="B19" s="21"/>
      <c r="C19" s="193"/>
      <c r="D19" s="193"/>
      <c r="E19" s="193"/>
      <c r="F19" s="193"/>
      <c r="G19" s="194"/>
      <c r="H19" s="195"/>
      <c r="I19" s="141"/>
      <c r="J19" s="141"/>
      <c r="K19" s="141"/>
      <c r="L19" s="141"/>
    </row>
    <row r="20" spans="1:7" ht="12.75">
      <c r="A20" s="13" t="s">
        <v>45</v>
      </c>
      <c r="B20" s="29"/>
      <c r="C20" s="29"/>
      <c r="D20" s="29"/>
      <c r="E20" s="29"/>
      <c r="G20" s="64"/>
    </row>
    <row r="21" spans="1:5" ht="12.75">
      <c r="A21" s="29" t="s">
        <v>35</v>
      </c>
      <c r="B21" s="29"/>
      <c r="C21" s="29"/>
      <c r="D21" s="29"/>
      <c r="E21" s="29"/>
    </row>
    <row r="22" spans="1:5" ht="12.75">
      <c r="A22" s="20" t="s">
        <v>122</v>
      </c>
      <c r="B22" s="13"/>
      <c r="C22" s="13"/>
      <c r="D22" s="13"/>
      <c r="E22" s="13"/>
    </row>
    <row r="23" spans="1:6" s="1" customFormat="1" ht="11.25">
      <c r="A23" s="1" t="s">
        <v>136</v>
      </c>
      <c r="F23" s="69"/>
    </row>
  </sheetData>
  <sheetProtection/>
  <mergeCells count="14">
    <mergeCell ref="F1:G1"/>
    <mergeCell ref="I2:I3"/>
    <mergeCell ref="A2:A3"/>
    <mergeCell ref="B2:B3"/>
    <mergeCell ref="C2:F2"/>
    <mergeCell ref="G2:G3"/>
    <mergeCell ref="H2:H3"/>
    <mergeCell ref="I11:I12"/>
    <mergeCell ref="F10:G10"/>
    <mergeCell ref="A11:A12"/>
    <mergeCell ref="B11:B12"/>
    <mergeCell ref="C11:F11"/>
    <mergeCell ref="G11:G12"/>
    <mergeCell ref="H11:H12"/>
  </mergeCells>
  <printOptions/>
  <pageMargins left="0.11" right="0" top="0.5" bottom="0.49" header="0.5" footer="0.5"/>
  <pageSetup fitToHeight="1" fitToWidth="1" horizontalDpi="600" verticalDpi="600" orientation="landscape" scale="66" r:id="rId4"/>
  <headerFooter alignWithMargins="0">
    <oddFooter>&amp;CFeb-2005</oddFooter>
  </headerFooter>
  <drawing r:id="rId3"/>
  <legacyDrawing r:id="rId2"/>
  <oleObjects>
    <oleObject progId="MS_ClipArt_Gallery" shapeId="329382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N23"/>
  <sheetViews>
    <sheetView zoomScale="90" zoomScaleNormal="90" workbookViewId="0" topLeftCell="A1">
      <selection activeCell="H17" sqref="H17"/>
    </sheetView>
  </sheetViews>
  <sheetFormatPr defaultColWidth="9.140625" defaultRowHeight="12.75"/>
  <cols>
    <col min="1" max="1" width="22.140625" style="27" customWidth="1"/>
    <col min="2" max="2" width="10.57421875" style="28" customWidth="1"/>
    <col min="3" max="4" width="19.7109375" style="27" customWidth="1"/>
    <col min="5" max="6" width="16.00390625" style="27" customWidth="1"/>
    <col min="7" max="7" width="23.57421875" style="27" customWidth="1"/>
    <col min="8" max="9" width="8.57421875" style="27" customWidth="1"/>
    <col min="10" max="10" width="14.140625" style="27" customWidth="1"/>
    <col min="11" max="11" width="9.00390625" style="27" bestFit="1" customWidth="1"/>
    <col min="12" max="12" width="13.28125" style="27" bestFit="1" customWidth="1"/>
    <col min="13" max="13" width="11.57421875" style="27" bestFit="1" customWidth="1"/>
    <col min="14" max="14" width="11.140625" style="27" customWidth="1"/>
    <col min="15" max="15" width="10.28125" style="27" customWidth="1"/>
    <col min="16" max="16" width="10.57421875" style="27" customWidth="1"/>
    <col min="17" max="16384" width="9.140625" style="27" customWidth="1"/>
  </cols>
  <sheetData>
    <row r="1" spans="6:14" ht="54.75" customHeight="1" thickBot="1">
      <c r="F1" s="309" t="s">
        <v>81</v>
      </c>
      <c r="G1" s="309"/>
      <c r="H1" s="309"/>
      <c r="K1" s="48">
        <f>'ALBATROSS+SWAN'!M2</f>
        <v>42461</v>
      </c>
      <c r="N1" s="2"/>
    </row>
    <row r="2" spans="1:14" s="13" customFormat="1" ht="24">
      <c r="A2" s="101" t="s">
        <v>2</v>
      </c>
      <c r="B2" s="4" t="s">
        <v>3</v>
      </c>
      <c r="C2" s="243" t="s">
        <v>0</v>
      </c>
      <c r="D2" s="243"/>
      <c r="E2" s="243"/>
      <c r="F2" s="243"/>
      <c r="G2" s="4" t="s">
        <v>6</v>
      </c>
      <c r="H2" s="103" t="s">
        <v>3</v>
      </c>
      <c r="I2" s="3" t="s">
        <v>7</v>
      </c>
      <c r="J2" s="3" t="s">
        <v>83</v>
      </c>
      <c r="K2" s="16" t="s">
        <v>82</v>
      </c>
      <c r="L2" s="14"/>
      <c r="M2" s="14"/>
      <c r="N2" s="14"/>
    </row>
    <row r="3" spans="1:14" ht="12.75">
      <c r="A3" s="102"/>
      <c r="B3" s="6"/>
      <c r="C3" s="6" t="s">
        <v>4</v>
      </c>
      <c r="D3" s="6" t="s">
        <v>50</v>
      </c>
      <c r="E3" s="6" t="s">
        <v>1</v>
      </c>
      <c r="F3" s="6" t="s">
        <v>5</v>
      </c>
      <c r="G3" s="6"/>
      <c r="H3" s="104"/>
      <c r="I3" s="105"/>
      <c r="J3" s="6" t="s">
        <v>1</v>
      </c>
      <c r="K3" s="17" t="s">
        <v>1</v>
      </c>
      <c r="L3" s="14"/>
      <c r="M3" s="14"/>
      <c r="N3" s="14"/>
    </row>
    <row r="4" spans="1:12" ht="33.75" customHeight="1">
      <c r="A4" s="7" t="str">
        <f>'JADE+TIGER'!A4</f>
        <v>MSC BEATRICE
地中海比特丽斯</v>
      </c>
      <c r="B4" s="96" t="str">
        <f>'JADE+TIGER'!B4</f>
        <v>FJ614W</v>
      </c>
      <c r="C4" s="114">
        <f>'JADE+TIGER'!C4</f>
        <v>42462.416666666664</v>
      </c>
      <c r="D4" s="114">
        <f>'JADE+TIGER'!D4</f>
        <v>42462.541666666664</v>
      </c>
      <c r="E4" s="114">
        <f>'JADE+TIGER'!E4</f>
        <v>42463.5</v>
      </c>
      <c r="F4" s="114">
        <f>'JADE+TIGER'!F4</f>
        <v>42464.770833333336</v>
      </c>
      <c r="G4" s="94" t="s">
        <v>120</v>
      </c>
      <c r="H4" s="113" t="s">
        <v>158</v>
      </c>
      <c r="I4" s="179">
        <v>42467</v>
      </c>
      <c r="J4" s="179">
        <v>42478</v>
      </c>
      <c r="K4" s="181">
        <v>42480</v>
      </c>
      <c r="L4" s="14"/>
    </row>
    <row r="5" spans="1:12" ht="33.75" customHeight="1">
      <c r="A5" s="7" t="str">
        <f>'JADE+TIGER'!A5</f>
        <v>MSC FAUSTINA
地中海 福丝蒂娜</v>
      </c>
      <c r="B5" s="113" t="str">
        <f>'JADE+TIGER'!B5</f>
        <v>FJ615W</v>
      </c>
      <c r="C5" s="114">
        <f>'JADE+TIGER'!C5</f>
        <v>42469.416666666664</v>
      </c>
      <c r="D5" s="114">
        <f>'JADE+TIGER'!D5</f>
        <v>42469.541666666664</v>
      </c>
      <c r="E5" s="114">
        <f>'JADE+TIGER'!E5</f>
        <v>42470.5</v>
      </c>
      <c r="F5" s="114">
        <f>'JADE+TIGER'!F5</f>
        <v>42471.770833333336</v>
      </c>
      <c r="G5" s="94" t="s">
        <v>114</v>
      </c>
      <c r="H5" s="113" t="s">
        <v>182</v>
      </c>
      <c r="I5" s="9">
        <f aca="true" t="shared" si="0" ref="I5:K9">I4+7</f>
        <v>42474</v>
      </c>
      <c r="J5" s="179">
        <f t="shared" si="0"/>
        <v>42485</v>
      </c>
      <c r="K5" s="181">
        <f t="shared" si="0"/>
        <v>42487</v>
      </c>
      <c r="L5" s="14"/>
    </row>
    <row r="6" spans="1:12" ht="33.75" customHeight="1">
      <c r="A6" s="7" t="str">
        <f>'JADE+TIGER'!A6</f>
        <v>MSC EMANUELA
地中海 埃马纽拉 </v>
      </c>
      <c r="B6" s="55" t="str">
        <f>'JADE+TIGER'!B6</f>
        <v>FJ616W</v>
      </c>
      <c r="C6" s="32">
        <f>'JADE+TIGER'!C6</f>
        <v>42476.416666666664</v>
      </c>
      <c r="D6" s="32">
        <f>'JADE+TIGER'!D6</f>
        <v>42476.541666666664</v>
      </c>
      <c r="E6" s="32">
        <f>'JADE+TIGER'!E6</f>
        <v>42477.5</v>
      </c>
      <c r="F6" s="32">
        <f>'JADE+TIGER'!F6</f>
        <v>42478.770833333336</v>
      </c>
      <c r="G6" s="54" t="s">
        <v>138</v>
      </c>
      <c r="H6" s="113" t="s">
        <v>320</v>
      </c>
      <c r="I6" s="9">
        <f t="shared" si="0"/>
        <v>42481</v>
      </c>
      <c r="J6" s="179">
        <f t="shared" si="0"/>
        <v>42492</v>
      </c>
      <c r="K6" s="181">
        <f t="shared" si="0"/>
        <v>42494</v>
      </c>
      <c r="L6" s="14"/>
    </row>
    <row r="7" spans="1:12" ht="37.5" customHeight="1">
      <c r="A7" s="7" t="str">
        <f>'JADE+TIGER'!A7</f>
        <v>MSC CAPELLA
地中海 卡佩拉</v>
      </c>
      <c r="B7" s="55" t="str">
        <f>'JADE+TIGER'!B7</f>
        <v>FJ617W</v>
      </c>
      <c r="C7" s="32">
        <f>'JADE+TIGER'!C7</f>
        <v>42483.416666666664</v>
      </c>
      <c r="D7" s="32">
        <f>'JADE+TIGER'!D7</f>
        <v>42483.541666666664</v>
      </c>
      <c r="E7" s="32">
        <f>'JADE+TIGER'!E7</f>
        <v>42484.5</v>
      </c>
      <c r="F7" s="32">
        <f>'JADE+TIGER'!F7</f>
        <v>42485.770833333336</v>
      </c>
      <c r="G7" s="54" t="s">
        <v>205</v>
      </c>
      <c r="H7" s="113" t="s">
        <v>321</v>
      </c>
      <c r="I7" s="9">
        <f t="shared" si="0"/>
        <v>42488</v>
      </c>
      <c r="J7" s="179">
        <f t="shared" si="0"/>
        <v>42499</v>
      </c>
      <c r="K7" s="181">
        <f t="shared" si="0"/>
        <v>42501</v>
      </c>
      <c r="L7" s="14"/>
    </row>
    <row r="8" spans="1:12" ht="33" customHeight="1">
      <c r="A8" s="7" t="str">
        <f>'JADE+TIGER'!A8</f>
        <v>MSC GENOVA
地中海热那亚</v>
      </c>
      <c r="B8" s="55" t="str">
        <f>'JADE+TIGER'!B8</f>
        <v>FJ618W</v>
      </c>
      <c r="C8" s="32">
        <f>'JADE+TIGER'!C8</f>
        <v>42490.416666666664</v>
      </c>
      <c r="D8" s="32">
        <f>'JADE+TIGER'!D8</f>
        <v>42490.541666666664</v>
      </c>
      <c r="E8" s="32">
        <f>'JADE+TIGER'!E8</f>
        <v>42491.5</v>
      </c>
      <c r="F8" s="32">
        <f>'JADE+TIGER'!F8</f>
        <v>42492.770833333336</v>
      </c>
      <c r="G8" s="94" t="s">
        <v>206</v>
      </c>
      <c r="H8" s="113" t="s">
        <v>322</v>
      </c>
      <c r="I8" s="9">
        <f t="shared" si="0"/>
        <v>42495</v>
      </c>
      <c r="J8" s="179">
        <f t="shared" si="0"/>
        <v>42506</v>
      </c>
      <c r="K8" s="181">
        <f t="shared" si="0"/>
        <v>42508</v>
      </c>
      <c r="L8" s="14"/>
    </row>
    <row r="9" spans="1:12" ht="33" customHeight="1" thickBot="1">
      <c r="A9" s="10" t="str">
        <f>'JADE+TIGER'!A9</f>
        <v>MSC SAVONA
地中海 萨沃纳</v>
      </c>
      <c r="B9" s="58" t="str">
        <f>'JADE+TIGER'!B9</f>
        <v>FJ619W</v>
      </c>
      <c r="C9" s="51">
        <f>'JADE+TIGER'!C9</f>
        <v>42497.416666666664</v>
      </c>
      <c r="D9" s="51">
        <f>'JADE+TIGER'!D9</f>
        <v>42497.541666666664</v>
      </c>
      <c r="E9" s="51">
        <f>'JADE+TIGER'!E9</f>
        <v>42498.5</v>
      </c>
      <c r="F9" s="51">
        <f>'JADE+TIGER'!F9</f>
        <v>42499.770833333336</v>
      </c>
      <c r="G9" s="133" t="s">
        <v>119</v>
      </c>
      <c r="H9" s="75" t="s">
        <v>323</v>
      </c>
      <c r="I9" s="12">
        <f t="shared" si="0"/>
        <v>42502</v>
      </c>
      <c r="J9" s="180">
        <f t="shared" si="0"/>
        <v>42513</v>
      </c>
      <c r="K9" s="182">
        <f t="shared" si="0"/>
        <v>42515</v>
      </c>
      <c r="L9" s="14"/>
    </row>
    <row r="10" spans="1:12" ht="33" customHeight="1" thickBot="1">
      <c r="A10" s="21"/>
      <c r="B10" s="25"/>
      <c r="C10" s="110"/>
      <c r="D10" s="110"/>
      <c r="E10" s="110"/>
      <c r="F10" s="310" t="s">
        <v>89</v>
      </c>
      <c r="G10" s="310"/>
      <c r="H10" s="310"/>
      <c r="I10" s="22"/>
      <c r="J10" s="22"/>
      <c r="K10" s="22"/>
      <c r="L10" s="14"/>
    </row>
    <row r="11" spans="1:13" s="13" customFormat="1" ht="24">
      <c r="A11" s="101" t="s">
        <v>2</v>
      </c>
      <c r="B11" s="4" t="s">
        <v>3</v>
      </c>
      <c r="C11" s="243" t="s">
        <v>0</v>
      </c>
      <c r="D11" s="243"/>
      <c r="E11" s="243"/>
      <c r="F11" s="243"/>
      <c r="G11" s="4" t="s">
        <v>6</v>
      </c>
      <c r="H11" s="103" t="s">
        <v>3</v>
      </c>
      <c r="I11" s="3" t="s">
        <v>7</v>
      </c>
      <c r="J11" s="16" t="s">
        <v>90</v>
      </c>
      <c r="K11" s="14"/>
      <c r="L11" s="14"/>
      <c r="M11" s="14"/>
    </row>
    <row r="12" spans="1:13" ht="12.75">
      <c r="A12" s="102"/>
      <c r="B12" s="6"/>
      <c r="C12" s="6" t="s">
        <v>4</v>
      </c>
      <c r="D12" s="6" t="s">
        <v>50</v>
      </c>
      <c r="E12" s="6" t="s">
        <v>1</v>
      </c>
      <c r="F12" s="6" t="s">
        <v>5</v>
      </c>
      <c r="G12" s="6"/>
      <c r="H12" s="104"/>
      <c r="I12" s="105"/>
      <c r="J12" s="17" t="s">
        <v>1</v>
      </c>
      <c r="K12" s="14"/>
      <c r="L12" s="14"/>
      <c r="M12" s="14"/>
    </row>
    <row r="13" spans="1:11" ht="33.75" customHeight="1">
      <c r="A13" s="7" t="str">
        <f>'JADE+TIGER'!A4</f>
        <v>MSC BEATRICE
地中海比特丽斯</v>
      </c>
      <c r="B13" s="113" t="str">
        <f>'JADE+TIGER'!B4</f>
        <v>FJ614W</v>
      </c>
      <c r="C13" s="114">
        <f>'JADE+TIGER'!C4</f>
        <v>42462.416666666664</v>
      </c>
      <c r="D13" s="114">
        <f>'JADE+TIGER'!D4</f>
        <v>42462.541666666664</v>
      </c>
      <c r="E13" s="114">
        <f>'JADE+TIGER'!E4</f>
        <v>42463.5</v>
      </c>
      <c r="F13" s="114">
        <f>'JADE+TIGER'!F4</f>
        <v>42464.770833333336</v>
      </c>
      <c r="G13" s="94" t="s">
        <v>113</v>
      </c>
      <c r="H13" s="8" t="s">
        <v>158</v>
      </c>
      <c r="I13" s="9">
        <v>42472</v>
      </c>
      <c r="J13" s="26">
        <v>42494</v>
      </c>
      <c r="K13" s="14"/>
    </row>
    <row r="14" spans="1:11" ht="33.75" customHeight="1">
      <c r="A14" s="7" t="str">
        <f>'JADE+TIGER'!A5</f>
        <v>MSC FAUSTINA
地中海 福丝蒂娜</v>
      </c>
      <c r="B14" s="113" t="str">
        <f>'JADE+TIGER'!B5</f>
        <v>FJ615W</v>
      </c>
      <c r="C14" s="114">
        <f>'JADE+TIGER'!C5</f>
        <v>42469.416666666664</v>
      </c>
      <c r="D14" s="114">
        <f>'JADE+TIGER'!D5</f>
        <v>42469.541666666664</v>
      </c>
      <c r="E14" s="114">
        <f>'JADE+TIGER'!E5</f>
        <v>42470.5</v>
      </c>
      <c r="F14" s="114">
        <f>'JADE+TIGER'!F5</f>
        <v>42471.770833333336</v>
      </c>
      <c r="G14" s="94" t="s">
        <v>181</v>
      </c>
      <c r="H14" s="8" t="s">
        <v>182</v>
      </c>
      <c r="I14" s="9">
        <f aca="true" t="shared" si="1" ref="I14:J18">I13+7</f>
        <v>42479</v>
      </c>
      <c r="J14" s="26">
        <f t="shared" si="1"/>
        <v>42501</v>
      </c>
      <c r="K14" s="14"/>
    </row>
    <row r="15" spans="1:11" ht="33.75" customHeight="1">
      <c r="A15" s="7" t="str">
        <f>'JADE+TIGER'!A6</f>
        <v>MSC EMANUELA
地中海 埃马纽拉 </v>
      </c>
      <c r="B15" s="55" t="str">
        <f>'JADE+TIGER'!B6</f>
        <v>FJ616W</v>
      </c>
      <c r="C15" s="114">
        <f>'JADE+TIGER'!C6</f>
        <v>42476.416666666664</v>
      </c>
      <c r="D15" s="114">
        <f>'JADE+TIGER'!D6</f>
        <v>42476.541666666664</v>
      </c>
      <c r="E15" s="114">
        <f>'JADE+TIGER'!E6</f>
        <v>42477.5</v>
      </c>
      <c r="F15" s="114">
        <f>'JADE+TIGER'!F6</f>
        <v>42478.770833333336</v>
      </c>
      <c r="G15" s="238" t="s">
        <v>324</v>
      </c>
      <c r="H15" s="8" t="s">
        <v>320</v>
      </c>
      <c r="I15" s="9">
        <f t="shared" si="1"/>
        <v>42486</v>
      </c>
      <c r="J15" s="26">
        <f t="shared" si="1"/>
        <v>42508</v>
      </c>
      <c r="K15" s="14"/>
    </row>
    <row r="16" spans="1:11" ht="37.5" customHeight="1">
      <c r="A16" s="7" t="str">
        <f>'JADE+TIGER'!A7</f>
        <v>MSC CAPELLA
地中海 卡佩拉</v>
      </c>
      <c r="B16" s="55" t="str">
        <f>'JADE+TIGER'!B7</f>
        <v>FJ617W</v>
      </c>
      <c r="C16" s="114">
        <f>'JADE+TIGER'!C7</f>
        <v>42483.416666666664</v>
      </c>
      <c r="D16" s="114">
        <f>'JADE+TIGER'!D7</f>
        <v>42483.541666666664</v>
      </c>
      <c r="E16" s="114">
        <f>'JADE+TIGER'!E7</f>
        <v>42484.5</v>
      </c>
      <c r="F16" s="114">
        <f>'JADE+TIGER'!F7</f>
        <v>42485.770833333336</v>
      </c>
      <c r="G16" s="54" t="s">
        <v>325</v>
      </c>
      <c r="H16" s="8" t="s">
        <v>321</v>
      </c>
      <c r="I16" s="9">
        <f t="shared" si="1"/>
        <v>42493</v>
      </c>
      <c r="J16" s="26">
        <f t="shared" si="1"/>
        <v>42515</v>
      </c>
      <c r="K16" s="14"/>
    </row>
    <row r="17" spans="1:11" ht="33" customHeight="1">
      <c r="A17" s="7" t="str">
        <f>'JADE+TIGER'!A8</f>
        <v>MSC GENOVA
地中海热那亚</v>
      </c>
      <c r="B17" s="55" t="str">
        <f>'JADE+TIGER'!B8</f>
        <v>FJ618W</v>
      </c>
      <c r="C17" s="114">
        <f>'JADE+TIGER'!C8</f>
        <v>42490.416666666664</v>
      </c>
      <c r="D17" s="114">
        <f>'JADE+TIGER'!D8</f>
        <v>42490.541666666664</v>
      </c>
      <c r="E17" s="114">
        <f>'JADE+TIGER'!E8</f>
        <v>42491.5</v>
      </c>
      <c r="F17" s="114">
        <f>'JADE+TIGER'!F8</f>
        <v>42492.770833333336</v>
      </c>
      <c r="G17" s="94" t="s">
        <v>326</v>
      </c>
      <c r="H17" s="8" t="s">
        <v>322</v>
      </c>
      <c r="I17" s="9">
        <f t="shared" si="1"/>
        <v>42500</v>
      </c>
      <c r="J17" s="26">
        <f t="shared" si="1"/>
        <v>42522</v>
      </c>
      <c r="K17" s="14"/>
    </row>
    <row r="18" spans="1:11" ht="33" customHeight="1" thickBot="1">
      <c r="A18" s="10" t="str">
        <f>'JADE+TIGER'!A9</f>
        <v>MSC SAVONA
地中海 萨沃纳</v>
      </c>
      <c r="B18" s="58" t="str">
        <f>'JADE+TIGER'!B9</f>
        <v>FJ619W</v>
      </c>
      <c r="C18" s="74">
        <f>'JADE+TIGER'!C9</f>
        <v>42497.416666666664</v>
      </c>
      <c r="D18" s="74">
        <f>'JADE+TIGER'!D9</f>
        <v>42497.541666666664</v>
      </c>
      <c r="E18" s="74">
        <f>'JADE+TIGER'!E9</f>
        <v>42498.5</v>
      </c>
      <c r="F18" s="74">
        <f>'JADE+TIGER'!F9</f>
        <v>42499.770833333336</v>
      </c>
      <c r="G18" s="133" t="s">
        <v>174</v>
      </c>
      <c r="H18" s="11" t="s">
        <v>323</v>
      </c>
      <c r="I18" s="12">
        <f t="shared" si="1"/>
        <v>42507</v>
      </c>
      <c r="J18" s="19">
        <f t="shared" si="1"/>
        <v>42529</v>
      </c>
      <c r="K18" s="14"/>
    </row>
    <row r="20" spans="1:9" s="44" customFormat="1" ht="12.75">
      <c r="A20" s="13" t="s">
        <v>45</v>
      </c>
      <c r="B20" s="67"/>
      <c r="C20" s="43"/>
      <c r="D20" s="43"/>
      <c r="E20" s="43"/>
      <c r="H20" s="14"/>
      <c r="I20" s="44" t="s">
        <v>53</v>
      </c>
    </row>
    <row r="21" spans="1:8" s="44" customFormat="1" ht="12.75">
      <c r="A21" s="13" t="s">
        <v>16</v>
      </c>
      <c r="B21" s="67"/>
      <c r="C21" s="43"/>
      <c r="D21" s="43"/>
      <c r="E21" s="43"/>
      <c r="H21" s="14"/>
    </row>
    <row r="22" spans="1:8" s="44" customFormat="1" ht="12.75">
      <c r="A22" s="20" t="s">
        <v>122</v>
      </c>
      <c r="B22" s="20"/>
      <c r="C22" s="45"/>
      <c r="D22" s="45"/>
      <c r="E22" s="45"/>
      <c r="H22" s="14"/>
    </row>
    <row r="23" spans="1:6" s="1" customFormat="1" ht="11.25">
      <c r="A23" s="1" t="s">
        <v>136</v>
      </c>
      <c r="F23" s="69"/>
    </row>
  </sheetData>
  <sheetProtection/>
  <mergeCells count="4">
    <mergeCell ref="F1:H1"/>
    <mergeCell ref="C2:F2"/>
    <mergeCell ref="C11:F11"/>
    <mergeCell ref="F10:H10"/>
  </mergeCells>
  <printOptions/>
  <pageMargins left="0.11" right="0" top="0.5" bottom="0.49" header="0.5" footer="0.5"/>
  <pageSetup fitToHeight="1" fitToWidth="1" horizontalDpi="600" verticalDpi="600" orientation="landscape" scale="80" r:id="rId4"/>
  <headerFooter alignWithMargins="0">
    <oddFooter>&amp;CFeb-2005</oddFooter>
  </headerFooter>
  <drawing r:id="rId3"/>
  <legacyDrawing r:id="rId2"/>
  <oleObjects>
    <oleObject progId="MS_ClipArt_Gallery" shapeId="1665825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90" zoomScaleNormal="90" workbookViewId="0" topLeftCell="A1">
      <selection activeCell="N6" sqref="N6"/>
    </sheetView>
  </sheetViews>
  <sheetFormatPr defaultColWidth="9.140625" defaultRowHeight="12.75"/>
  <cols>
    <col min="1" max="1" width="20.00390625" style="36" customWidth="1"/>
    <col min="2" max="2" width="12.8515625" style="66" customWidth="1"/>
    <col min="3" max="3" width="17.00390625" style="36" customWidth="1"/>
    <col min="4" max="4" width="18.140625" style="36" bestFit="1" customWidth="1"/>
    <col min="5" max="6" width="16.00390625" style="36" customWidth="1"/>
    <col min="7" max="7" width="19.421875" style="36" customWidth="1"/>
    <col min="8" max="8" width="9.140625" style="14" customWidth="1"/>
    <col min="9" max="9" width="8.140625" style="36" customWidth="1"/>
    <col min="10" max="10" width="12.00390625" style="36" customWidth="1"/>
    <col min="11" max="11" width="10.7109375" style="36" customWidth="1"/>
    <col min="12" max="12" width="10.28125" style="36" bestFit="1" customWidth="1"/>
    <col min="13" max="13" width="9.28125" style="36" customWidth="1"/>
    <col min="14" max="14" width="10.28125" style="36" bestFit="1" customWidth="1"/>
    <col min="15" max="16384" width="9.140625" style="36" customWidth="1"/>
  </cols>
  <sheetData>
    <row r="1" spans="1:10" ht="54.75" customHeight="1" thickBot="1">
      <c r="A1" s="46"/>
      <c r="B1" s="65"/>
      <c r="C1" s="38"/>
      <c r="D1" s="38"/>
      <c r="E1" s="49"/>
      <c r="F1" s="245" t="s">
        <v>55</v>
      </c>
      <c r="G1" s="245"/>
      <c r="H1" s="15"/>
      <c r="I1" s="31"/>
      <c r="J1" s="31">
        <f>'ALBATROSS+SWAN'!M2</f>
        <v>42461</v>
      </c>
    </row>
    <row r="2" spans="1:10" s="1" customFormat="1" ht="21" customHeight="1">
      <c r="A2" s="256" t="s">
        <v>2</v>
      </c>
      <c r="B2" s="246" t="s">
        <v>3</v>
      </c>
      <c r="C2" s="243" t="s">
        <v>0</v>
      </c>
      <c r="D2" s="243"/>
      <c r="E2" s="243"/>
      <c r="F2" s="243"/>
      <c r="G2" s="243" t="s">
        <v>6</v>
      </c>
      <c r="H2" s="243" t="s">
        <v>3</v>
      </c>
      <c r="I2" s="246" t="s">
        <v>7</v>
      </c>
      <c r="J2" s="16" t="s">
        <v>57</v>
      </c>
    </row>
    <row r="3" spans="1:10" s="1" customFormat="1" ht="13.5" customHeight="1">
      <c r="A3" s="257"/>
      <c r="B3" s="247"/>
      <c r="C3" s="6" t="s">
        <v>4</v>
      </c>
      <c r="D3" s="6" t="s">
        <v>27</v>
      </c>
      <c r="E3" s="6" t="s">
        <v>1</v>
      </c>
      <c r="F3" s="6" t="s">
        <v>5</v>
      </c>
      <c r="G3" s="244"/>
      <c r="H3" s="244"/>
      <c r="I3" s="247"/>
      <c r="J3" s="17" t="s">
        <v>1</v>
      </c>
    </row>
    <row r="4" spans="1:11" s="1" customFormat="1" ht="33.75" customHeight="1">
      <c r="A4" s="7" t="str">
        <f>'JADE+TIGER'!A4</f>
        <v>MSC BEATRICE
地中海比特丽斯</v>
      </c>
      <c r="B4" s="8" t="str">
        <f>'JADE+TIGER'!B4</f>
        <v>FJ614W</v>
      </c>
      <c r="C4" s="33">
        <f>'JADE+TIGER'!C4</f>
        <v>42462.416666666664</v>
      </c>
      <c r="D4" s="33">
        <f>'JADE+TIGER'!D4</f>
        <v>42462.541666666664</v>
      </c>
      <c r="E4" s="33">
        <f>'JADE+TIGER'!E4</f>
        <v>42463.5</v>
      </c>
      <c r="F4" s="33">
        <f>'JADE+TIGER'!F4</f>
        <v>42464.770833333336</v>
      </c>
      <c r="G4" s="94" t="s">
        <v>99</v>
      </c>
      <c r="H4" s="8" t="s">
        <v>179</v>
      </c>
      <c r="I4" s="9">
        <v>42477</v>
      </c>
      <c r="J4" s="26">
        <v>42496</v>
      </c>
      <c r="K4" s="22"/>
    </row>
    <row r="5" spans="1:11" s="84" customFormat="1" ht="33.75" customHeight="1">
      <c r="A5" s="7" t="str">
        <f>'JADE+TIGER'!A5</f>
        <v>MSC FAUSTINA
地中海 福丝蒂娜</v>
      </c>
      <c r="B5" s="8" t="str">
        <f>'JADE+TIGER'!B5</f>
        <v>FJ615W</v>
      </c>
      <c r="C5" s="33">
        <f>'JADE+TIGER'!C5</f>
        <v>42469.416666666664</v>
      </c>
      <c r="D5" s="33">
        <f>'JADE+TIGER'!D5</f>
        <v>42469.541666666664</v>
      </c>
      <c r="E5" s="33">
        <f>'JADE+TIGER'!E5</f>
        <v>42470.5</v>
      </c>
      <c r="F5" s="33">
        <f>'JADE+TIGER'!F5</f>
        <v>42471.770833333336</v>
      </c>
      <c r="G5" s="94" t="s">
        <v>100</v>
      </c>
      <c r="H5" s="8" t="s">
        <v>180</v>
      </c>
      <c r="I5" s="9">
        <f>I4+7</f>
        <v>42484</v>
      </c>
      <c r="J5" s="26">
        <f aca="true" t="shared" si="0" ref="I5:J9">J4+7</f>
        <v>42503</v>
      </c>
      <c r="K5" s="117"/>
    </row>
    <row r="6" spans="1:11" s="1" customFormat="1" ht="33.75" customHeight="1">
      <c r="A6" s="7" t="str">
        <f>'JADE+TIGER'!A6</f>
        <v>MSC EMANUELA
地中海 埃马纽拉 </v>
      </c>
      <c r="B6" s="8" t="str">
        <f>'JADE+TIGER'!B6</f>
        <v>FJ616W</v>
      </c>
      <c r="C6" s="33">
        <f>'JADE+TIGER'!C6</f>
        <v>42476.416666666664</v>
      </c>
      <c r="D6" s="33">
        <f>'JADE+TIGER'!D6</f>
        <v>42476.541666666664</v>
      </c>
      <c r="E6" s="33">
        <f>'JADE+TIGER'!E6</f>
        <v>42477.5</v>
      </c>
      <c r="F6" s="33">
        <f>'JADE+TIGER'!F6</f>
        <v>42478.770833333336</v>
      </c>
      <c r="G6" s="94" t="s">
        <v>108</v>
      </c>
      <c r="H6" s="8" t="s">
        <v>289</v>
      </c>
      <c r="I6" s="9">
        <f t="shared" si="0"/>
        <v>42491</v>
      </c>
      <c r="J6" s="26">
        <f t="shared" si="0"/>
        <v>42510</v>
      </c>
      <c r="K6" s="25"/>
    </row>
    <row r="7" spans="1:10" s="1" customFormat="1" ht="33.75" customHeight="1">
      <c r="A7" s="7" t="str">
        <f>'JADE+TIGER'!A7</f>
        <v>MSC CAPELLA
地中海 卡佩拉</v>
      </c>
      <c r="B7" s="8" t="str">
        <f>'JADE+TIGER'!B7</f>
        <v>FJ617W</v>
      </c>
      <c r="C7" s="33">
        <f>'JADE+TIGER'!C7</f>
        <v>42483.416666666664</v>
      </c>
      <c r="D7" s="33">
        <f>'JADE+TIGER'!D7</f>
        <v>42483.541666666664</v>
      </c>
      <c r="E7" s="33">
        <f>'JADE+TIGER'!E7</f>
        <v>42484.5</v>
      </c>
      <c r="F7" s="33">
        <f>'JADE+TIGER'!F7</f>
        <v>42485.770833333336</v>
      </c>
      <c r="G7" s="94" t="s">
        <v>109</v>
      </c>
      <c r="H7" s="8" t="s">
        <v>290</v>
      </c>
      <c r="I7" s="9">
        <f t="shared" si="0"/>
        <v>42498</v>
      </c>
      <c r="J7" s="26">
        <f t="shared" si="0"/>
        <v>42517</v>
      </c>
    </row>
    <row r="8" spans="1:10" s="1" customFormat="1" ht="33.75" customHeight="1">
      <c r="A8" s="7" t="str">
        <f>'JADE+TIGER'!A8</f>
        <v>MSC GENOVA
地中海热那亚</v>
      </c>
      <c r="B8" s="8" t="str">
        <f>'JADE+TIGER'!B8</f>
        <v>FJ618W</v>
      </c>
      <c r="C8" s="33">
        <f>'JADE+TIGER'!C8</f>
        <v>42490.416666666664</v>
      </c>
      <c r="D8" s="33">
        <f>'JADE+TIGER'!D8</f>
        <v>42490.541666666664</v>
      </c>
      <c r="E8" s="33">
        <f>'JADE+TIGER'!E8</f>
        <v>42491.5</v>
      </c>
      <c r="F8" s="33">
        <f>'JADE+TIGER'!F8</f>
        <v>42492.770833333336</v>
      </c>
      <c r="G8" s="94" t="s">
        <v>98</v>
      </c>
      <c r="H8" s="8" t="s">
        <v>291</v>
      </c>
      <c r="I8" s="9">
        <f t="shared" si="0"/>
        <v>42505</v>
      </c>
      <c r="J8" s="26">
        <f t="shared" si="0"/>
        <v>42524</v>
      </c>
    </row>
    <row r="9" spans="1:10" s="1" customFormat="1" ht="33.75" customHeight="1" thickBot="1">
      <c r="A9" s="10" t="str">
        <f>'JADE+TIGER'!A9</f>
        <v>MSC SAVONA
地中海 萨沃纳</v>
      </c>
      <c r="B9" s="11" t="str">
        <f>'JADE+TIGER'!B9</f>
        <v>FJ619W</v>
      </c>
      <c r="C9" s="52">
        <f>'JADE+TIGER'!C9</f>
        <v>42497.416666666664</v>
      </c>
      <c r="D9" s="52">
        <f>'JADE+TIGER'!D9</f>
        <v>42497.541666666664</v>
      </c>
      <c r="E9" s="52">
        <f>'JADE+TIGER'!E9</f>
        <v>42498.5</v>
      </c>
      <c r="F9" s="52">
        <f>'JADE+TIGER'!F9</f>
        <v>42499.770833333336</v>
      </c>
      <c r="G9" s="133" t="s">
        <v>99</v>
      </c>
      <c r="H9" s="11" t="s">
        <v>292</v>
      </c>
      <c r="I9" s="12">
        <f t="shared" si="0"/>
        <v>42512</v>
      </c>
      <c r="J9" s="19">
        <f t="shared" si="0"/>
        <v>42531</v>
      </c>
    </row>
    <row r="10" spans="2:11" ht="37.5" customHeight="1" thickBot="1">
      <c r="B10" s="56"/>
      <c r="C10" s="39"/>
      <c r="D10" s="39"/>
      <c r="E10" s="93"/>
      <c r="F10" s="291" t="s">
        <v>54</v>
      </c>
      <c r="G10" s="291"/>
      <c r="K10" s="40"/>
    </row>
    <row r="11" spans="1:14" ht="24.75" customHeight="1">
      <c r="A11" s="270" t="s">
        <v>2</v>
      </c>
      <c r="B11" s="246" t="s">
        <v>3</v>
      </c>
      <c r="C11" s="258" t="s">
        <v>0</v>
      </c>
      <c r="D11" s="258"/>
      <c r="E11" s="258"/>
      <c r="F11" s="258"/>
      <c r="G11" s="300" t="s">
        <v>6</v>
      </c>
      <c r="H11" s="311" t="s">
        <v>3</v>
      </c>
      <c r="I11" s="313" t="s">
        <v>7</v>
      </c>
      <c r="J11" s="131" t="s">
        <v>11</v>
      </c>
      <c r="K11" s="131" t="s">
        <v>49</v>
      </c>
      <c r="L11" s="4" t="s">
        <v>38</v>
      </c>
      <c r="M11" s="4" t="s">
        <v>39</v>
      </c>
      <c r="N11" s="16" t="s">
        <v>62</v>
      </c>
    </row>
    <row r="12" spans="1:14" ht="12.75">
      <c r="A12" s="271"/>
      <c r="B12" s="247"/>
      <c r="C12" s="132" t="s">
        <v>4</v>
      </c>
      <c r="D12" s="6" t="s">
        <v>50</v>
      </c>
      <c r="E12" s="47" t="s">
        <v>1</v>
      </c>
      <c r="F12" s="47" t="s">
        <v>5</v>
      </c>
      <c r="G12" s="301"/>
      <c r="H12" s="312"/>
      <c r="I12" s="314"/>
      <c r="J12" s="132" t="s">
        <v>1</v>
      </c>
      <c r="K12" s="132" t="s">
        <v>1</v>
      </c>
      <c r="L12" s="6" t="s">
        <v>1</v>
      </c>
      <c r="M12" s="6" t="s">
        <v>1</v>
      </c>
      <c r="N12" s="17" t="s">
        <v>1</v>
      </c>
    </row>
    <row r="13" spans="1:14" s="14" customFormat="1" ht="33.75" customHeight="1">
      <c r="A13" s="165" t="str">
        <f>'JADE+TIGER'!A13</f>
        <v>MSC ROSA M            地中海 罗莎</v>
      </c>
      <c r="B13" s="166" t="str">
        <f>'JADE+TIGER'!B13</f>
        <v>FT613W</v>
      </c>
      <c r="C13" s="167">
        <f>'JADE+TIGER'!C13</f>
        <v>42460.5</v>
      </c>
      <c r="D13" s="167">
        <f>'JADE+TIGER'!D13</f>
        <v>42461.416666666664</v>
      </c>
      <c r="E13" s="167">
        <f>'JADE+TIGER'!E13</f>
        <v>42461.5</v>
      </c>
      <c r="F13" s="167">
        <f>'JADE+TIGER'!F13</f>
        <v>42463.375</v>
      </c>
      <c r="G13" s="92" t="s">
        <v>282</v>
      </c>
      <c r="H13" s="8" t="s">
        <v>272</v>
      </c>
      <c r="I13" s="18">
        <v>42480</v>
      </c>
      <c r="J13" s="9">
        <v>42487</v>
      </c>
      <c r="K13" s="9">
        <v>42492</v>
      </c>
      <c r="L13" s="9">
        <v>42495</v>
      </c>
      <c r="M13" s="9">
        <v>42498</v>
      </c>
      <c r="N13" s="26">
        <v>42512</v>
      </c>
    </row>
    <row r="14" spans="1:14" s="14" customFormat="1" ht="33.75" customHeight="1">
      <c r="A14" s="165" t="str">
        <f>'JADE+TIGER'!A14</f>
        <v>MSC BETTINA                  地中海 贝蒂娜</v>
      </c>
      <c r="B14" s="166" t="str">
        <f>'JADE+TIGER'!B14</f>
        <v>FT614W</v>
      </c>
      <c r="C14" s="167">
        <f>'JADE+TIGER'!C14</f>
        <v>42467.5</v>
      </c>
      <c r="D14" s="167">
        <f>'JADE+TIGER'!D14</f>
        <v>42468.416666666664</v>
      </c>
      <c r="E14" s="167">
        <f>'JADE+TIGER'!E14</f>
        <v>42468.5</v>
      </c>
      <c r="F14" s="167">
        <f>'JADE+TIGER'!F14</f>
        <v>42470.375</v>
      </c>
      <c r="G14" s="92" t="s">
        <v>142</v>
      </c>
      <c r="H14" s="8" t="str">
        <f>LEFT(H13,2)&amp;LEFT(RIGHT(H13,4),3)+1&amp;RIGHT(H13,1)</f>
        <v>FC617A</v>
      </c>
      <c r="I14" s="9">
        <f aca="true" t="shared" si="1" ref="I14:N18">I13+7</f>
        <v>42487</v>
      </c>
      <c r="J14" s="9">
        <f>J13+7</f>
        <v>42494</v>
      </c>
      <c r="K14" s="9">
        <f t="shared" si="1"/>
        <v>42499</v>
      </c>
      <c r="L14" s="9">
        <f t="shared" si="1"/>
        <v>42502</v>
      </c>
      <c r="M14" s="9">
        <f t="shared" si="1"/>
        <v>42505</v>
      </c>
      <c r="N14" s="26">
        <f t="shared" si="1"/>
        <v>42519</v>
      </c>
    </row>
    <row r="15" spans="1:14" s="14" customFormat="1" ht="33.75" customHeight="1">
      <c r="A15" s="165" t="str">
        <f>'JADE+TIGER'!A15</f>
        <v>MSC PALOMA 地中海帕洛玛</v>
      </c>
      <c r="B15" s="166" t="str">
        <f>'JADE+TIGER'!B15</f>
        <v>FT615W</v>
      </c>
      <c r="C15" s="167">
        <f>'JADE+TIGER'!C15</f>
        <v>42474.5</v>
      </c>
      <c r="D15" s="167">
        <f>'JADE+TIGER'!D15</f>
        <v>42475.416666666664</v>
      </c>
      <c r="E15" s="167">
        <f>'JADE+TIGER'!E15</f>
        <v>42475.5</v>
      </c>
      <c r="F15" s="167">
        <f>'JADE+TIGER'!F15</f>
        <v>42477.375</v>
      </c>
      <c r="G15" s="92" t="s">
        <v>97</v>
      </c>
      <c r="H15" s="8" t="str">
        <f>LEFT(H14,2)&amp;LEFT(RIGHT(H14,4),3)+1&amp;RIGHT(H14,1)</f>
        <v>FC618A</v>
      </c>
      <c r="I15" s="9">
        <f t="shared" si="1"/>
        <v>42494</v>
      </c>
      <c r="J15" s="9">
        <f t="shared" si="1"/>
        <v>42501</v>
      </c>
      <c r="K15" s="9">
        <f t="shared" si="1"/>
        <v>42506</v>
      </c>
      <c r="L15" s="9">
        <f t="shared" si="1"/>
        <v>42509</v>
      </c>
      <c r="M15" s="9">
        <f t="shared" si="1"/>
        <v>42512</v>
      </c>
      <c r="N15" s="26">
        <f t="shared" si="1"/>
        <v>42526</v>
      </c>
    </row>
    <row r="16" spans="1:14" s="14" customFormat="1" ht="33.75" customHeight="1">
      <c r="A16" s="165" t="str">
        <f>'JADE+TIGER'!A16</f>
        <v>MSC DANIT 地中海丹尼特</v>
      </c>
      <c r="B16" s="166" t="str">
        <f>'JADE+TIGER'!B16</f>
        <v>FT616W</v>
      </c>
      <c r="C16" s="167">
        <f>'JADE+TIGER'!C16</f>
        <v>42481.5</v>
      </c>
      <c r="D16" s="167">
        <f>'JADE+TIGER'!D16</f>
        <v>42482.416666666664</v>
      </c>
      <c r="E16" s="167">
        <f>'JADE+TIGER'!E16</f>
        <v>42482.5</v>
      </c>
      <c r="F16" s="167">
        <f>'JADE+TIGER'!F16</f>
        <v>42484.375</v>
      </c>
      <c r="G16" s="92" t="s">
        <v>121</v>
      </c>
      <c r="H16" s="8" t="str">
        <f>LEFT(H15,2)&amp;LEFT(RIGHT(H15,4),3)+1&amp;RIGHT(H15,1)</f>
        <v>FC619A</v>
      </c>
      <c r="I16" s="9">
        <f t="shared" si="1"/>
        <v>42501</v>
      </c>
      <c r="J16" s="9">
        <f t="shared" si="1"/>
        <v>42508</v>
      </c>
      <c r="K16" s="9">
        <f t="shared" si="1"/>
        <v>42513</v>
      </c>
      <c r="L16" s="9">
        <f t="shared" si="1"/>
        <v>42516</v>
      </c>
      <c r="M16" s="9">
        <f t="shared" si="1"/>
        <v>42519</v>
      </c>
      <c r="N16" s="26">
        <f t="shared" si="1"/>
        <v>42533</v>
      </c>
    </row>
    <row r="17" spans="1:14" s="14" customFormat="1" ht="33.75" customHeight="1">
      <c r="A17" s="165" t="str">
        <f>'JADE+TIGER'!A17</f>
        <v>MSC DEILA
地中海黛拉</v>
      </c>
      <c r="B17" s="166" t="str">
        <f>'JADE+TIGER'!B17</f>
        <v>FT617W</v>
      </c>
      <c r="C17" s="167">
        <f>'JADE+TIGER'!C17</f>
        <v>42488.5</v>
      </c>
      <c r="D17" s="167">
        <f>'JADE+TIGER'!D17</f>
        <v>42489.416666666664</v>
      </c>
      <c r="E17" s="167">
        <f>'JADE+TIGER'!E17</f>
        <v>42489.5</v>
      </c>
      <c r="F17" s="167">
        <f>'JADE+TIGER'!F17</f>
        <v>42491.375</v>
      </c>
      <c r="G17" s="92" t="s">
        <v>110</v>
      </c>
      <c r="H17" s="8" t="str">
        <f>LEFT(H16,2)&amp;LEFT(RIGHT(H16,4),3)+1&amp;RIGHT(H16,1)</f>
        <v>FC620A</v>
      </c>
      <c r="I17" s="9">
        <f t="shared" si="1"/>
        <v>42508</v>
      </c>
      <c r="J17" s="9">
        <f t="shared" si="1"/>
        <v>42515</v>
      </c>
      <c r="K17" s="9">
        <f t="shared" si="1"/>
        <v>42520</v>
      </c>
      <c r="L17" s="9">
        <f t="shared" si="1"/>
        <v>42523</v>
      </c>
      <c r="M17" s="9">
        <f t="shared" si="1"/>
        <v>42526</v>
      </c>
      <c r="N17" s="26">
        <f t="shared" si="1"/>
        <v>42540</v>
      </c>
    </row>
    <row r="18" spans="1:14" s="14" customFormat="1" ht="33.75" customHeight="1" thickBot="1">
      <c r="A18" s="168" t="str">
        <f>'JADE+TIGER'!A18</f>
        <v>MSC RAVENNA  地中海拉文纳</v>
      </c>
      <c r="B18" s="169" t="str">
        <f>'JADE+TIGER'!B18</f>
        <v>FT618W</v>
      </c>
      <c r="C18" s="170">
        <f>'JADE+TIGER'!C18</f>
        <v>42495.5</v>
      </c>
      <c r="D18" s="170">
        <f>'JADE+TIGER'!D18</f>
        <v>42496.416666666664</v>
      </c>
      <c r="E18" s="170">
        <f>'JADE+TIGER'!E18</f>
        <v>42496.5</v>
      </c>
      <c r="F18" s="171">
        <f>'JADE+TIGER'!F18</f>
        <v>42498.375</v>
      </c>
      <c r="G18" s="162" t="s">
        <v>149</v>
      </c>
      <c r="H18" s="11" t="str">
        <f>LEFT(H17,2)&amp;LEFT(RIGHT(H17,4),3)+1&amp;RIGHT(H17,1)</f>
        <v>FC621A</v>
      </c>
      <c r="I18" s="12">
        <f>I17+7</f>
        <v>42515</v>
      </c>
      <c r="J18" s="12">
        <f t="shared" si="1"/>
        <v>42522</v>
      </c>
      <c r="K18" s="12">
        <f t="shared" si="1"/>
        <v>42527</v>
      </c>
      <c r="L18" s="12">
        <f t="shared" si="1"/>
        <v>42530</v>
      </c>
      <c r="M18" s="12">
        <f t="shared" si="1"/>
        <v>42533</v>
      </c>
      <c r="N18" s="19">
        <f t="shared" si="1"/>
        <v>42547</v>
      </c>
    </row>
    <row r="20" spans="1:9" s="44" customFormat="1" ht="12.75">
      <c r="A20" s="13" t="s">
        <v>45</v>
      </c>
      <c r="B20" s="67"/>
      <c r="C20" s="43"/>
      <c r="D20" s="43"/>
      <c r="E20" s="43"/>
      <c r="H20" s="14"/>
      <c r="I20" s="44" t="s">
        <v>53</v>
      </c>
    </row>
    <row r="21" spans="1:8" s="44" customFormat="1" ht="12.75">
      <c r="A21" s="13" t="s">
        <v>16</v>
      </c>
      <c r="B21" s="67"/>
      <c r="C21" s="43"/>
      <c r="D21" s="43"/>
      <c r="E21" s="43"/>
      <c r="H21" s="14"/>
    </row>
    <row r="22" spans="1:8" s="44" customFormat="1" ht="12.75">
      <c r="A22" s="20" t="s">
        <v>122</v>
      </c>
      <c r="B22" s="20"/>
      <c r="C22" s="45"/>
      <c r="D22" s="45"/>
      <c r="E22" s="45"/>
      <c r="H22" s="14"/>
    </row>
    <row r="23" spans="1:6" s="1" customFormat="1" ht="11.25">
      <c r="A23" s="1" t="s">
        <v>136</v>
      </c>
      <c r="F23" s="69"/>
    </row>
    <row r="26" ht="12.75">
      <c r="B26" s="76"/>
    </row>
  </sheetData>
  <sheetProtection/>
  <mergeCells count="14">
    <mergeCell ref="F10:G10"/>
    <mergeCell ref="G11:G12"/>
    <mergeCell ref="H11:H12"/>
    <mergeCell ref="I11:I12"/>
    <mergeCell ref="A11:A12"/>
    <mergeCell ref="B11:B12"/>
    <mergeCell ref="C11:F11"/>
    <mergeCell ref="F1:G1"/>
    <mergeCell ref="H2:H3"/>
    <mergeCell ref="I2:I3"/>
    <mergeCell ref="A2:A3"/>
    <mergeCell ref="B2:B3"/>
    <mergeCell ref="C2:F2"/>
    <mergeCell ref="G2:G3"/>
  </mergeCells>
  <printOptions/>
  <pageMargins left="0.25" right="0.25" top="0.75" bottom="0.75" header="0.3" footer="0.3"/>
  <pageSetup fitToHeight="1" fitToWidth="1" horizontalDpi="600" verticalDpi="600" orientation="landscape" scale="70" r:id="rId4"/>
  <drawing r:id="rId3"/>
  <legacyDrawing r:id="rId2"/>
  <oleObjects>
    <oleObject progId="MS_ClipArt_Gallery" shapeId="382133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5" sqref="B3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="90" zoomScaleNormal="90" zoomScaleSheetLayoutView="100" workbookViewId="0" topLeftCell="A1">
      <selection activeCell="J24" sqref="J24"/>
    </sheetView>
  </sheetViews>
  <sheetFormatPr defaultColWidth="9.140625" defaultRowHeight="12.75"/>
  <cols>
    <col min="1" max="1" width="21.421875" style="1" customWidth="1"/>
    <col min="2" max="2" width="12.00390625" style="1" customWidth="1"/>
    <col min="3" max="4" width="17.57421875" style="1" customWidth="1"/>
    <col min="5" max="6" width="16.00390625" style="1" customWidth="1"/>
    <col min="7" max="7" width="10.8515625" style="1" customWidth="1"/>
    <col min="8" max="8" width="8.7109375" style="1" customWidth="1"/>
    <col min="9" max="9" width="9.421875" style="1" customWidth="1"/>
    <col min="10" max="10" width="16.7109375" style="1" bestFit="1" customWidth="1"/>
    <col min="11" max="14" width="9.7109375" style="1" customWidth="1"/>
    <col min="15" max="15" width="15.28125" style="1" bestFit="1" customWidth="1"/>
    <col min="16" max="16384" width="8.8515625" style="1" customWidth="1"/>
  </cols>
  <sheetData>
    <row r="1" spans="3:12" ht="63" customHeight="1" thickBot="1">
      <c r="C1" s="35"/>
      <c r="D1" s="35"/>
      <c r="E1" s="245" t="s">
        <v>64</v>
      </c>
      <c r="F1" s="245"/>
      <c r="G1" s="35"/>
      <c r="I1" s="53"/>
      <c r="J1" s="24"/>
      <c r="K1" s="24"/>
      <c r="L1" s="34">
        <f>'ALBATROSS+SWAN'!M2</f>
        <v>42461</v>
      </c>
    </row>
    <row r="2" spans="1:15" ht="21" customHeight="1">
      <c r="A2" s="256" t="s">
        <v>2</v>
      </c>
      <c r="B2" s="243" t="s">
        <v>3</v>
      </c>
      <c r="C2" s="258" t="s">
        <v>0</v>
      </c>
      <c r="D2" s="258"/>
      <c r="E2" s="258"/>
      <c r="F2" s="258"/>
      <c r="G2" s="243" t="s">
        <v>6</v>
      </c>
      <c r="H2" s="243" t="s">
        <v>3</v>
      </c>
      <c r="I2" s="246" t="s">
        <v>7</v>
      </c>
      <c r="J2" s="3" t="s">
        <v>65</v>
      </c>
      <c r="K2" s="4" t="s">
        <v>112</v>
      </c>
      <c r="L2" s="16" t="s">
        <v>30</v>
      </c>
      <c r="M2" s="72"/>
      <c r="N2" s="72"/>
      <c r="O2" s="72"/>
    </row>
    <row r="3" spans="1:15" ht="15.75" customHeight="1">
      <c r="A3" s="257"/>
      <c r="B3" s="244"/>
      <c r="C3" s="6" t="s">
        <v>4</v>
      </c>
      <c r="D3" s="6" t="s">
        <v>50</v>
      </c>
      <c r="E3" s="6" t="s">
        <v>1</v>
      </c>
      <c r="F3" s="6" t="s">
        <v>5</v>
      </c>
      <c r="G3" s="244"/>
      <c r="H3" s="244"/>
      <c r="I3" s="247"/>
      <c r="J3" s="5" t="s">
        <v>1</v>
      </c>
      <c r="K3" s="6" t="s">
        <v>1</v>
      </c>
      <c r="L3" s="17" t="s">
        <v>1</v>
      </c>
      <c r="M3" s="72"/>
      <c r="N3" s="72"/>
      <c r="O3" s="72"/>
    </row>
    <row r="4" spans="1:15" ht="33.75" customHeight="1">
      <c r="A4" s="8" t="s">
        <v>155</v>
      </c>
      <c r="B4" s="113" t="s">
        <v>212</v>
      </c>
      <c r="C4" s="114">
        <v>42462.416666666664</v>
      </c>
      <c r="D4" s="114">
        <v>42462.541666666664</v>
      </c>
      <c r="E4" s="114">
        <v>42463.5</v>
      </c>
      <c r="F4" s="114">
        <v>42464.770833333336</v>
      </c>
      <c r="G4" s="249" t="s">
        <v>12</v>
      </c>
      <c r="H4" s="249"/>
      <c r="I4" s="249"/>
      <c r="J4" s="179">
        <v>42495</v>
      </c>
      <c r="K4" s="179">
        <v>42497</v>
      </c>
      <c r="L4" s="181">
        <v>42499</v>
      </c>
      <c r="M4" s="72"/>
      <c r="N4" s="72"/>
      <c r="O4" s="72"/>
    </row>
    <row r="5" spans="1:15" s="84" customFormat="1" ht="33.75" customHeight="1">
      <c r="A5" s="8" t="s">
        <v>156</v>
      </c>
      <c r="B5" s="8" t="str">
        <f>LEFT(B4,2)&amp;LEFT(RIGHT(B4,4),3)+1&amp;RIGHT(B4,1)</f>
        <v>FJ615W</v>
      </c>
      <c r="C5" s="32">
        <f aca="true" t="shared" si="0" ref="C5:F9">C4+7</f>
        <v>42469.416666666664</v>
      </c>
      <c r="D5" s="32">
        <f t="shared" si="0"/>
        <v>42469.541666666664</v>
      </c>
      <c r="E5" s="32">
        <f t="shared" si="0"/>
        <v>42470.5</v>
      </c>
      <c r="F5" s="32">
        <f t="shared" si="0"/>
        <v>42471.770833333336</v>
      </c>
      <c r="G5" s="249" t="s">
        <v>12</v>
      </c>
      <c r="H5" s="249"/>
      <c r="I5" s="249"/>
      <c r="J5" s="9">
        <f>J4+7</f>
        <v>42502</v>
      </c>
      <c r="K5" s="9">
        <f>K4+7</f>
        <v>42504</v>
      </c>
      <c r="L5" s="26">
        <f>L4+7</f>
        <v>42506</v>
      </c>
      <c r="M5" s="72"/>
      <c r="N5" s="176"/>
      <c r="O5" s="176"/>
    </row>
    <row r="6" spans="1:15" ht="33.75" customHeight="1">
      <c r="A6" s="8" t="s">
        <v>213</v>
      </c>
      <c r="B6" s="113" t="str">
        <f>LEFT(B5,2)&amp;LEFT(RIGHT(B5,4),3)+1&amp;RIGHT(B5,1)</f>
        <v>FJ616W</v>
      </c>
      <c r="C6" s="32">
        <f t="shared" si="0"/>
        <v>42476.416666666664</v>
      </c>
      <c r="D6" s="32">
        <f t="shared" si="0"/>
        <v>42476.541666666664</v>
      </c>
      <c r="E6" s="32">
        <f t="shared" si="0"/>
        <v>42477.5</v>
      </c>
      <c r="F6" s="32">
        <f t="shared" si="0"/>
        <v>42478.770833333336</v>
      </c>
      <c r="G6" s="249" t="s">
        <v>12</v>
      </c>
      <c r="H6" s="249"/>
      <c r="I6" s="249"/>
      <c r="J6" s="9">
        <f aca="true" t="shared" si="1" ref="J6:K9">J5+7</f>
        <v>42509</v>
      </c>
      <c r="K6" s="9">
        <f t="shared" si="1"/>
        <v>42511</v>
      </c>
      <c r="L6" s="26">
        <f>L5+7</f>
        <v>42513</v>
      </c>
      <c r="M6" s="72"/>
      <c r="N6" s="72"/>
      <c r="O6" s="72"/>
    </row>
    <row r="7" spans="1:15" s="84" customFormat="1" ht="33.75" customHeight="1">
      <c r="A7" s="8" t="s">
        <v>214</v>
      </c>
      <c r="B7" s="8" t="str">
        <f>LEFT(B6,2)&amp;LEFT(RIGHT(B6,4),3)+1&amp;RIGHT(B6,1)</f>
        <v>FJ617W</v>
      </c>
      <c r="C7" s="32">
        <f t="shared" si="0"/>
        <v>42483.416666666664</v>
      </c>
      <c r="D7" s="32">
        <f t="shared" si="0"/>
        <v>42483.541666666664</v>
      </c>
      <c r="E7" s="32">
        <f t="shared" si="0"/>
        <v>42484.5</v>
      </c>
      <c r="F7" s="32">
        <f t="shared" si="0"/>
        <v>42485.770833333336</v>
      </c>
      <c r="G7" s="249" t="s">
        <v>12</v>
      </c>
      <c r="H7" s="249"/>
      <c r="I7" s="249"/>
      <c r="J7" s="9">
        <f t="shared" si="1"/>
        <v>42516</v>
      </c>
      <c r="K7" s="9">
        <f t="shared" si="1"/>
        <v>42518</v>
      </c>
      <c r="L7" s="26">
        <f>L6+7</f>
        <v>42520</v>
      </c>
      <c r="M7" s="72"/>
      <c r="N7" s="176"/>
      <c r="O7" s="176"/>
    </row>
    <row r="8" spans="1:15" ht="33.75" customHeight="1">
      <c r="A8" s="7" t="s">
        <v>215</v>
      </c>
      <c r="B8" s="8" t="str">
        <f>LEFT(B7,2)&amp;LEFT(RIGHT(B7,4),3)+1&amp;RIGHT(B7,1)</f>
        <v>FJ618W</v>
      </c>
      <c r="C8" s="32">
        <f t="shared" si="0"/>
        <v>42490.416666666664</v>
      </c>
      <c r="D8" s="32">
        <f t="shared" si="0"/>
        <v>42490.541666666664</v>
      </c>
      <c r="E8" s="32">
        <f t="shared" si="0"/>
        <v>42491.5</v>
      </c>
      <c r="F8" s="32">
        <f t="shared" si="0"/>
        <v>42492.770833333336</v>
      </c>
      <c r="G8" s="249" t="s">
        <v>12</v>
      </c>
      <c r="H8" s="249"/>
      <c r="I8" s="249"/>
      <c r="J8" s="9">
        <f t="shared" si="1"/>
        <v>42523</v>
      </c>
      <c r="K8" s="9">
        <f t="shared" si="1"/>
        <v>42525</v>
      </c>
      <c r="L8" s="26">
        <f>L7+7</f>
        <v>42527</v>
      </c>
      <c r="M8" s="72"/>
      <c r="N8" s="72"/>
      <c r="O8" s="72"/>
    </row>
    <row r="9" spans="1:15" ht="33.75" customHeight="1" thickBot="1">
      <c r="A9" s="10" t="s">
        <v>216</v>
      </c>
      <c r="B9" s="11" t="str">
        <f>LEFT(B8,2)&amp;LEFT(RIGHT(B8,4),3)+1&amp;RIGHT(B8,1)</f>
        <v>FJ619W</v>
      </c>
      <c r="C9" s="51">
        <f t="shared" si="0"/>
        <v>42497.416666666664</v>
      </c>
      <c r="D9" s="51">
        <f t="shared" si="0"/>
        <v>42497.541666666664</v>
      </c>
      <c r="E9" s="51">
        <f t="shared" si="0"/>
        <v>42498.5</v>
      </c>
      <c r="F9" s="51">
        <f t="shared" si="0"/>
        <v>42499.770833333336</v>
      </c>
      <c r="G9" s="254" t="s">
        <v>12</v>
      </c>
      <c r="H9" s="254"/>
      <c r="I9" s="254"/>
      <c r="J9" s="12">
        <f t="shared" si="1"/>
        <v>42530</v>
      </c>
      <c r="K9" s="12">
        <f t="shared" si="1"/>
        <v>42532</v>
      </c>
      <c r="L9" s="19">
        <f>L8+7</f>
        <v>42534</v>
      </c>
      <c r="M9" s="72"/>
      <c r="N9" s="72"/>
      <c r="O9" s="72"/>
    </row>
    <row r="10" spans="4:12" s="14" customFormat="1" ht="27.75" customHeight="1" thickBot="1">
      <c r="D10" s="15"/>
      <c r="E10" s="259" t="s">
        <v>29</v>
      </c>
      <c r="F10" s="259"/>
      <c r="G10" s="73"/>
      <c r="H10" s="15"/>
      <c r="I10" s="15"/>
      <c r="J10" s="2"/>
      <c r="K10" s="2"/>
      <c r="L10" s="2"/>
    </row>
    <row r="11" spans="1:16" s="14" customFormat="1" ht="21.75" customHeight="1">
      <c r="A11" s="256" t="s">
        <v>2</v>
      </c>
      <c r="B11" s="246" t="s">
        <v>3</v>
      </c>
      <c r="C11" s="258" t="s">
        <v>0</v>
      </c>
      <c r="D11" s="258"/>
      <c r="E11" s="258"/>
      <c r="F11" s="258"/>
      <c r="G11" s="243" t="s">
        <v>6</v>
      </c>
      <c r="H11" s="243" t="s">
        <v>3</v>
      </c>
      <c r="I11" s="246" t="s">
        <v>7</v>
      </c>
      <c r="J11" s="3" t="s">
        <v>66</v>
      </c>
      <c r="K11" s="4" t="s">
        <v>42</v>
      </c>
      <c r="L11" s="4" t="s">
        <v>18</v>
      </c>
      <c r="M11" s="4" t="s">
        <v>101</v>
      </c>
      <c r="N11" s="16" t="s">
        <v>28</v>
      </c>
      <c r="P11" s="122"/>
    </row>
    <row r="12" spans="1:14" s="14" customFormat="1" ht="12.75">
      <c r="A12" s="257"/>
      <c r="B12" s="247"/>
      <c r="C12" s="6" t="s">
        <v>4</v>
      </c>
      <c r="D12" s="6" t="s">
        <v>50</v>
      </c>
      <c r="E12" s="6" t="s">
        <v>1</v>
      </c>
      <c r="F12" s="6" t="s">
        <v>5</v>
      </c>
      <c r="G12" s="244"/>
      <c r="H12" s="244"/>
      <c r="I12" s="247"/>
      <c r="J12" s="5" t="s">
        <v>1</v>
      </c>
      <c r="K12" s="6" t="s">
        <v>1</v>
      </c>
      <c r="L12" s="6" t="s">
        <v>1</v>
      </c>
      <c r="M12" s="6" t="s">
        <v>1</v>
      </c>
      <c r="N12" s="17" t="s">
        <v>1</v>
      </c>
    </row>
    <row r="13" spans="1:14" s="14" customFormat="1" ht="33.75" customHeight="1">
      <c r="A13" s="7" t="s">
        <v>147</v>
      </c>
      <c r="B13" s="108" t="s">
        <v>262</v>
      </c>
      <c r="C13" s="33">
        <v>42460.5</v>
      </c>
      <c r="D13" s="33">
        <v>42461.416666666664</v>
      </c>
      <c r="E13" s="33">
        <v>42461.5</v>
      </c>
      <c r="F13" s="33">
        <v>42463.375</v>
      </c>
      <c r="G13" s="249" t="s">
        <v>12</v>
      </c>
      <c r="H13" s="249"/>
      <c r="I13" s="249"/>
      <c r="J13" s="9">
        <v>42485</v>
      </c>
      <c r="K13" s="9">
        <v>42489</v>
      </c>
      <c r="L13" s="9">
        <v>42491</v>
      </c>
      <c r="M13" s="9">
        <v>42494</v>
      </c>
      <c r="N13" s="140">
        <v>42496</v>
      </c>
    </row>
    <row r="14" spans="1:14" ht="33.75" customHeight="1">
      <c r="A14" s="8" t="s">
        <v>148</v>
      </c>
      <c r="B14" s="8" t="s">
        <v>263</v>
      </c>
      <c r="C14" s="114">
        <f>C13+7</f>
        <v>42467.5</v>
      </c>
      <c r="D14" s="32">
        <f aca="true" t="shared" si="2" ref="C14:F18">D13+7</f>
        <v>42468.416666666664</v>
      </c>
      <c r="E14" s="32">
        <f t="shared" si="2"/>
        <v>42468.5</v>
      </c>
      <c r="F14" s="32">
        <f t="shared" si="2"/>
        <v>42470.375</v>
      </c>
      <c r="G14" s="249" t="s">
        <v>12</v>
      </c>
      <c r="H14" s="249"/>
      <c r="I14" s="249"/>
      <c r="J14" s="9">
        <f>J13+7</f>
        <v>42492</v>
      </c>
      <c r="K14" s="9">
        <f>K13+7</f>
        <v>42496</v>
      </c>
      <c r="L14" s="9">
        <f>L13+7</f>
        <v>42498</v>
      </c>
      <c r="M14" s="9">
        <f>M13+7</f>
        <v>42501</v>
      </c>
      <c r="N14" s="140">
        <f>N13+7</f>
        <v>42503</v>
      </c>
    </row>
    <row r="15" spans="1:14" s="14" customFormat="1" ht="33.75" customHeight="1">
      <c r="A15" s="218" t="s">
        <v>264</v>
      </c>
      <c r="B15" s="8" t="str">
        <f>LEFT(B14,2)&amp;LEFT(RIGHT(B14,4),3)+1&amp;RIGHT(B14,1)</f>
        <v>FT615W</v>
      </c>
      <c r="C15" s="114">
        <f>C14+7</f>
        <v>42474.5</v>
      </c>
      <c r="D15" s="32">
        <f t="shared" si="2"/>
        <v>42475.416666666664</v>
      </c>
      <c r="E15" s="32">
        <f t="shared" si="2"/>
        <v>42475.5</v>
      </c>
      <c r="F15" s="32">
        <f t="shared" si="2"/>
        <v>42477.375</v>
      </c>
      <c r="G15" s="249" t="s">
        <v>12</v>
      </c>
      <c r="H15" s="249"/>
      <c r="I15" s="249"/>
      <c r="J15" s="9">
        <f>J14+7</f>
        <v>42499</v>
      </c>
      <c r="K15" s="9">
        <f aca="true" t="shared" si="3" ref="K15:L18">K14+7</f>
        <v>42503</v>
      </c>
      <c r="L15" s="9">
        <f t="shared" si="3"/>
        <v>42505</v>
      </c>
      <c r="M15" s="9">
        <f aca="true" t="shared" si="4" ref="M15:N18">M14+7</f>
        <v>42508</v>
      </c>
      <c r="N15" s="140">
        <f t="shared" si="4"/>
        <v>42510</v>
      </c>
    </row>
    <row r="16" spans="1:14" s="14" customFormat="1" ht="33.75" customHeight="1">
      <c r="A16" s="218" t="s">
        <v>265</v>
      </c>
      <c r="B16" s="8" t="str">
        <f>LEFT(B15,2)&amp;LEFT(RIGHT(B15,4),3)+1&amp;RIGHT(B15,1)</f>
        <v>FT616W</v>
      </c>
      <c r="C16" s="114">
        <f>C15+7</f>
        <v>42481.5</v>
      </c>
      <c r="D16" s="32">
        <f t="shared" si="2"/>
        <v>42482.416666666664</v>
      </c>
      <c r="E16" s="32">
        <f t="shared" si="2"/>
        <v>42482.5</v>
      </c>
      <c r="F16" s="32">
        <f t="shared" si="2"/>
        <v>42484.375</v>
      </c>
      <c r="G16" s="249" t="s">
        <v>12</v>
      </c>
      <c r="H16" s="249"/>
      <c r="I16" s="249"/>
      <c r="J16" s="9">
        <f>J15+7</f>
        <v>42506</v>
      </c>
      <c r="K16" s="9">
        <f t="shared" si="3"/>
        <v>42510</v>
      </c>
      <c r="L16" s="9">
        <f t="shared" si="3"/>
        <v>42512</v>
      </c>
      <c r="M16" s="9">
        <f t="shared" si="4"/>
        <v>42515</v>
      </c>
      <c r="N16" s="140">
        <f t="shared" si="4"/>
        <v>42517</v>
      </c>
    </row>
    <row r="17" spans="1:14" s="14" customFormat="1" ht="33.75" customHeight="1">
      <c r="A17" s="7" t="s">
        <v>342</v>
      </c>
      <c r="B17" s="8" t="str">
        <f>LEFT(B16,2)&amp;LEFT(RIGHT(B16,4),3)+1&amp;RIGHT(B16,1)</f>
        <v>FT617W</v>
      </c>
      <c r="C17" s="114">
        <f t="shared" si="2"/>
        <v>42488.5</v>
      </c>
      <c r="D17" s="32">
        <f t="shared" si="2"/>
        <v>42489.416666666664</v>
      </c>
      <c r="E17" s="32">
        <f t="shared" si="2"/>
        <v>42489.5</v>
      </c>
      <c r="F17" s="32">
        <f t="shared" si="2"/>
        <v>42491.375</v>
      </c>
      <c r="G17" s="249" t="s">
        <v>12</v>
      </c>
      <c r="H17" s="249"/>
      <c r="I17" s="249"/>
      <c r="J17" s="9">
        <f>J16+7</f>
        <v>42513</v>
      </c>
      <c r="K17" s="9">
        <f t="shared" si="3"/>
        <v>42517</v>
      </c>
      <c r="L17" s="9">
        <f t="shared" si="3"/>
        <v>42519</v>
      </c>
      <c r="M17" s="9">
        <f t="shared" si="4"/>
        <v>42522</v>
      </c>
      <c r="N17" s="140">
        <f t="shared" si="4"/>
        <v>42524</v>
      </c>
    </row>
    <row r="18" spans="1:14" s="14" customFormat="1" ht="33.75" customHeight="1" thickBot="1">
      <c r="A18" s="10" t="s">
        <v>266</v>
      </c>
      <c r="B18" s="11" t="str">
        <f>LEFT(B17,2)&amp;LEFT(RIGHT(B17,4),3)+1&amp;RIGHT(B17,1)</f>
        <v>FT618W</v>
      </c>
      <c r="C18" s="74">
        <f t="shared" si="2"/>
        <v>42495.5</v>
      </c>
      <c r="D18" s="51">
        <f t="shared" si="2"/>
        <v>42496.416666666664</v>
      </c>
      <c r="E18" s="51">
        <f t="shared" si="2"/>
        <v>42496.5</v>
      </c>
      <c r="F18" s="51">
        <f t="shared" si="2"/>
        <v>42498.375</v>
      </c>
      <c r="G18" s="254" t="s">
        <v>12</v>
      </c>
      <c r="H18" s="254"/>
      <c r="I18" s="254"/>
      <c r="J18" s="12">
        <f>J17+7</f>
        <v>42520</v>
      </c>
      <c r="K18" s="12">
        <f>K17+7</f>
        <v>42524</v>
      </c>
      <c r="L18" s="12">
        <f t="shared" si="3"/>
        <v>42526</v>
      </c>
      <c r="M18" s="12">
        <f t="shared" si="4"/>
        <v>42529</v>
      </c>
      <c r="N18" s="209">
        <f t="shared" si="4"/>
        <v>42531</v>
      </c>
    </row>
    <row r="19" s="36" customFormat="1" ht="12.75"/>
    <row r="20" spans="1:5" ht="11.25">
      <c r="A20" s="13" t="s">
        <v>45</v>
      </c>
      <c r="E20" s="72" t="s">
        <v>53</v>
      </c>
    </row>
    <row r="21" spans="1:5" ht="12">
      <c r="A21" s="13" t="s">
        <v>16</v>
      </c>
      <c r="E21" s="21"/>
    </row>
    <row r="22" spans="1:5" ht="12">
      <c r="A22" s="20" t="s">
        <v>122</v>
      </c>
      <c r="E22" s="21"/>
    </row>
    <row r="23" spans="1:6" ht="11.25">
      <c r="A23" s="1" t="s">
        <v>136</v>
      </c>
      <c r="F23" s="69"/>
    </row>
    <row r="24" ht="11.25">
      <c r="E24" s="72"/>
    </row>
    <row r="25" spans="1:7" ht="11.25">
      <c r="A25" s="72"/>
      <c r="B25" s="72"/>
      <c r="F25" s="1" t="s">
        <v>53</v>
      </c>
      <c r="G25" s="1" t="s">
        <v>53</v>
      </c>
    </row>
    <row r="26" spans="1:2" ht="12">
      <c r="A26" s="90"/>
      <c r="B26" s="72"/>
    </row>
    <row r="27" spans="1:2" ht="11.25">
      <c r="A27" s="72"/>
      <c r="B27" s="72"/>
    </row>
    <row r="28" spans="1:2" ht="12">
      <c r="A28" s="90"/>
      <c r="B28" s="72"/>
    </row>
    <row r="29" spans="1:2" ht="11.25">
      <c r="A29" s="72"/>
      <c r="B29" s="72"/>
    </row>
    <row r="30" spans="1:2" ht="11.25">
      <c r="A30" s="72"/>
      <c r="B30" s="72"/>
    </row>
    <row r="31" spans="1:2" ht="11.25">
      <c r="A31" s="72"/>
      <c r="B31" s="72"/>
    </row>
    <row r="32" spans="1:2" ht="11.25">
      <c r="A32" s="72"/>
      <c r="B32" s="72"/>
    </row>
    <row r="33" spans="1:2" ht="11.25">
      <c r="A33" s="72"/>
      <c r="B33" s="72"/>
    </row>
  </sheetData>
  <sheetProtection/>
  <mergeCells count="26">
    <mergeCell ref="G2:G3"/>
    <mergeCell ref="I2:I3"/>
    <mergeCell ref="H2:H3"/>
    <mergeCell ref="A11:A12"/>
    <mergeCell ref="B11:B12"/>
    <mergeCell ref="E1:F1"/>
    <mergeCell ref="A2:A3"/>
    <mergeCell ref="C2:F2"/>
    <mergeCell ref="B2:B3"/>
    <mergeCell ref="E10:F10"/>
    <mergeCell ref="C11:F11"/>
    <mergeCell ref="G11:G12"/>
    <mergeCell ref="H11:H12"/>
    <mergeCell ref="G9:I9"/>
    <mergeCell ref="I11:I12"/>
    <mergeCell ref="G16:I16"/>
    <mergeCell ref="G13:I13"/>
    <mergeCell ref="G4:I4"/>
    <mergeCell ref="G5:I5"/>
    <mergeCell ref="G14:I14"/>
    <mergeCell ref="G18:I18"/>
    <mergeCell ref="G15:I15"/>
    <mergeCell ref="G7:I7"/>
    <mergeCell ref="G6:I6"/>
    <mergeCell ref="G8:I8"/>
    <mergeCell ref="G17:I17"/>
  </mergeCells>
  <printOptions/>
  <pageMargins left="0.04" right="0" top="0.5" bottom="0.15" header="0.5" footer="0.15"/>
  <pageSetup fitToHeight="1" fitToWidth="1" horizontalDpi="600" verticalDpi="600" orientation="landscape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DS25"/>
  <sheetViews>
    <sheetView zoomScale="90" zoomScaleNormal="90" workbookViewId="0" topLeftCell="A1">
      <selection activeCell="G25" sqref="G25"/>
    </sheetView>
  </sheetViews>
  <sheetFormatPr defaultColWidth="9.140625" defaultRowHeight="12.75"/>
  <cols>
    <col min="1" max="1" width="23.57421875" style="36" customWidth="1"/>
    <col min="2" max="2" width="10.28125" style="36" customWidth="1"/>
    <col min="3" max="3" width="18.28125" style="36" bestFit="1" customWidth="1"/>
    <col min="4" max="4" width="19.140625" style="36" customWidth="1"/>
    <col min="5" max="5" width="17.7109375" style="36" customWidth="1"/>
    <col min="6" max="6" width="16.00390625" style="36" customWidth="1"/>
    <col min="7" max="7" width="20.00390625" style="36" customWidth="1"/>
    <col min="8" max="8" width="10.00390625" style="36" customWidth="1"/>
    <col min="9" max="9" width="12.7109375" style="36" bestFit="1" customWidth="1"/>
    <col min="10" max="10" width="13.421875" style="36" bestFit="1" customWidth="1"/>
    <col min="11" max="11" width="13.8515625" style="36" customWidth="1"/>
    <col min="12" max="12" width="17.7109375" style="36" customWidth="1"/>
    <col min="13" max="13" width="12.28125" style="36" customWidth="1"/>
    <col min="14" max="14" width="16.57421875" style="36" customWidth="1"/>
    <col min="15" max="16384" width="9.140625" style="36" customWidth="1"/>
  </cols>
  <sheetData>
    <row r="1" spans="6:11" s="14" customFormat="1" ht="54" customHeight="1" thickBot="1">
      <c r="F1" s="245" t="s">
        <v>36</v>
      </c>
      <c r="G1" s="245"/>
      <c r="H1" s="27"/>
      <c r="I1" s="2"/>
      <c r="J1" s="2"/>
      <c r="K1" s="228">
        <v>42461</v>
      </c>
    </row>
    <row r="2" spans="1:14" ht="17.25" customHeight="1">
      <c r="A2" s="270" t="s">
        <v>2</v>
      </c>
      <c r="B2" s="246" t="s">
        <v>3</v>
      </c>
      <c r="C2" s="258" t="s">
        <v>0</v>
      </c>
      <c r="D2" s="258"/>
      <c r="E2" s="258"/>
      <c r="F2" s="258"/>
      <c r="G2" s="263" t="s">
        <v>6</v>
      </c>
      <c r="H2" s="265" t="s">
        <v>3</v>
      </c>
      <c r="I2" s="267" t="s">
        <v>7</v>
      </c>
      <c r="J2" s="4" t="s">
        <v>106</v>
      </c>
      <c r="K2" s="16" t="s">
        <v>51</v>
      </c>
      <c r="L2" s="14"/>
      <c r="M2" s="14"/>
      <c r="N2" s="14"/>
    </row>
    <row r="3" spans="1:14" ht="16.5" customHeight="1">
      <c r="A3" s="271"/>
      <c r="B3" s="247" t="s">
        <v>84</v>
      </c>
      <c r="C3" s="6" t="s">
        <v>4</v>
      </c>
      <c r="D3" s="6" t="s">
        <v>50</v>
      </c>
      <c r="E3" s="6" t="s">
        <v>1</v>
      </c>
      <c r="F3" s="6" t="s">
        <v>5</v>
      </c>
      <c r="G3" s="264"/>
      <c r="H3" s="266"/>
      <c r="I3" s="268"/>
      <c r="J3" s="6" t="s">
        <v>1</v>
      </c>
      <c r="K3" s="17" t="s">
        <v>1</v>
      </c>
      <c r="L3" s="14"/>
      <c r="M3" s="14"/>
      <c r="N3" s="14"/>
    </row>
    <row r="4" spans="1:14" s="83" customFormat="1" ht="45" customHeight="1">
      <c r="A4" s="113" t="s">
        <v>159</v>
      </c>
      <c r="B4" s="113" t="s">
        <v>157</v>
      </c>
      <c r="C4" s="129">
        <v>42459.333333333336</v>
      </c>
      <c r="D4" s="114">
        <v>42459.75</v>
      </c>
      <c r="E4" s="219">
        <v>42460.083333333336</v>
      </c>
      <c r="F4" s="219">
        <v>42461.041666666664</v>
      </c>
      <c r="G4" s="272" t="s">
        <v>12</v>
      </c>
      <c r="H4" s="273"/>
      <c r="I4" s="274"/>
      <c r="J4" s="186">
        <v>42474</v>
      </c>
      <c r="K4" s="187">
        <v>42478</v>
      </c>
      <c r="L4" s="185"/>
      <c r="N4" s="14"/>
    </row>
    <row r="5" spans="1:11" s="14" customFormat="1" ht="39" customHeight="1">
      <c r="A5" s="71" t="s">
        <v>160</v>
      </c>
      <c r="B5" s="113" t="s">
        <v>158</v>
      </c>
      <c r="C5" s="32">
        <f aca="true" t="shared" si="0" ref="C5:F9">C4+DAY(7)</f>
        <v>42466.333333333336</v>
      </c>
      <c r="D5" s="32">
        <f t="shared" si="0"/>
        <v>42466.75</v>
      </c>
      <c r="E5" s="32">
        <f t="shared" si="0"/>
        <v>42467.083333333336</v>
      </c>
      <c r="F5" s="32">
        <f t="shared" si="0"/>
        <v>42468.041666666664</v>
      </c>
      <c r="G5" s="261" t="s">
        <v>12</v>
      </c>
      <c r="H5" s="261"/>
      <c r="I5" s="261"/>
      <c r="J5" s="9">
        <f aca="true" t="shared" si="1" ref="J5:K9">J4+7</f>
        <v>42481</v>
      </c>
      <c r="K5" s="26">
        <f t="shared" si="1"/>
        <v>42485</v>
      </c>
    </row>
    <row r="6" spans="1:14" ht="39" customHeight="1">
      <c r="A6" s="239" t="s">
        <v>327</v>
      </c>
      <c r="B6" s="113" t="s">
        <v>182</v>
      </c>
      <c r="C6" s="32">
        <f t="shared" si="0"/>
        <v>42473.333333333336</v>
      </c>
      <c r="D6" s="32">
        <f t="shared" si="0"/>
        <v>42473.75</v>
      </c>
      <c r="E6" s="32">
        <f t="shared" si="0"/>
        <v>42474.083333333336</v>
      </c>
      <c r="F6" s="32">
        <f t="shared" si="0"/>
        <v>42475.041666666664</v>
      </c>
      <c r="G6" s="261" t="s">
        <v>12</v>
      </c>
      <c r="H6" s="261"/>
      <c r="I6" s="261"/>
      <c r="J6" s="9">
        <f t="shared" si="1"/>
        <v>42488</v>
      </c>
      <c r="K6" s="26">
        <f t="shared" si="1"/>
        <v>42492</v>
      </c>
      <c r="M6" s="14"/>
      <c r="N6" s="14"/>
    </row>
    <row r="7" spans="1:12" s="14" customFormat="1" ht="39" customHeight="1">
      <c r="A7" s="113" t="s">
        <v>328</v>
      </c>
      <c r="B7" s="113" t="s">
        <v>320</v>
      </c>
      <c r="C7" s="32">
        <f t="shared" si="0"/>
        <v>42480.333333333336</v>
      </c>
      <c r="D7" s="32">
        <f t="shared" si="0"/>
        <v>42480.75</v>
      </c>
      <c r="E7" s="32">
        <f t="shared" si="0"/>
        <v>42481.083333333336</v>
      </c>
      <c r="F7" s="32">
        <f t="shared" si="0"/>
        <v>42482.041666666664</v>
      </c>
      <c r="G7" s="261" t="s">
        <v>12</v>
      </c>
      <c r="H7" s="261"/>
      <c r="I7" s="261"/>
      <c r="J7" s="9">
        <f t="shared" si="1"/>
        <v>42495</v>
      </c>
      <c r="K7" s="26">
        <f t="shared" si="1"/>
        <v>42499</v>
      </c>
      <c r="L7" s="197"/>
    </row>
    <row r="8" spans="1:14" ht="39" customHeight="1">
      <c r="A8" s="113" t="s">
        <v>329</v>
      </c>
      <c r="B8" s="113" t="s">
        <v>321</v>
      </c>
      <c r="C8" s="114">
        <f t="shared" si="0"/>
        <v>42487.333333333336</v>
      </c>
      <c r="D8" s="114">
        <f t="shared" si="0"/>
        <v>42487.75</v>
      </c>
      <c r="E8" s="114">
        <f t="shared" si="0"/>
        <v>42488.083333333336</v>
      </c>
      <c r="F8" s="114">
        <f t="shared" si="0"/>
        <v>42489.041666666664</v>
      </c>
      <c r="G8" s="262" t="s">
        <v>12</v>
      </c>
      <c r="H8" s="262"/>
      <c r="I8" s="262"/>
      <c r="J8" s="179">
        <f t="shared" si="1"/>
        <v>42502</v>
      </c>
      <c r="K8" s="181">
        <f t="shared" si="1"/>
        <v>42506</v>
      </c>
      <c r="L8" s="14"/>
      <c r="M8" s="14"/>
      <c r="N8" s="14"/>
    </row>
    <row r="9" spans="1:123" s="14" customFormat="1" ht="39" customHeight="1" thickBot="1">
      <c r="A9" s="81" t="s">
        <v>343</v>
      </c>
      <c r="B9" s="75" t="s">
        <v>322</v>
      </c>
      <c r="C9" s="74">
        <f t="shared" si="0"/>
        <v>42494.333333333336</v>
      </c>
      <c r="D9" s="74">
        <f t="shared" si="0"/>
        <v>42494.75</v>
      </c>
      <c r="E9" s="74">
        <f t="shared" si="0"/>
        <v>42495.083333333336</v>
      </c>
      <c r="F9" s="74">
        <f t="shared" si="0"/>
        <v>42496.041666666664</v>
      </c>
      <c r="G9" s="260" t="s">
        <v>12</v>
      </c>
      <c r="H9" s="260"/>
      <c r="I9" s="260"/>
      <c r="J9" s="180">
        <f t="shared" si="1"/>
        <v>42509</v>
      </c>
      <c r="K9" s="182">
        <f t="shared" si="1"/>
        <v>42513</v>
      </c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</row>
    <row r="10" spans="1:14" s="14" customFormat="1" ht="26.25" customHeight="1" thickBot="1">
      <c r="A10" s="83"/>
      <c r="B10" s="83"/>
      <c r="C10" s="83"/>
      <c r="D10" s="83"/>
      <c r="E10" s="83"/>
      <c r="F10" s="269" t="s">
        <v>15</v>
      </c>
      <c r="G10" s="269"/>
      <c r="H10" s="142"/>
      <c r="I10" s="143"/>
      <c r="J10" s="143"/>
      <c r="K10" s="144"/>
      <c r="L10" s="83"/>
      <c r="M10" s="83"/>
      <c r="N10" s="83"/>
    </row>
    <row r="11" spans="1:14" s="91" customFormat="1" ht="17.25" customHeight="1">
      <c r="A11" s="275" t="s">
        <v>2</v>
      </c>
      <c r="B11" s="278" t="s">
        <v>3</v>
      </c>
      <c r="C11" s="277" t="s">
        <v>0</v>
      </c>
      <c r="D11" s="277"/>
      <c r="E11" s="277"/>
      <c r="F11" s="277"/>
      <c r="G11" s="263" t="s">
        <v>6</v>
      </c>
      <c r="H11" s="265" t="s">
        <v>3</v>
      </c>
      <c r="I11" s="267" t="s">
        <v>7</v>
      </c>
      <c r="J11" s="231" t="s">
        <v>13</v>
      </c>
      <c r="K11" s="88" t="s">
        <v>14</v>
      </c>
      <c r="L11" s="145"/>
      <c r="M11" s="145"/>
      <c r="N11" s="145"/>
    </row>
    <row r="12" spans="1:14" s="91" customFormat="1" ht="12.75">
      <c r="A12" s="276"/>
      <c r="B12" s="279" t="s">
        <v>84</v>
      </c>
      <c r="C12" s="264" t="s">
        <v>4</v>
      </c>
      <c r="D12" s="264"/>
      <c r="E12" s="232" t="s">
        <v>1</v>
      </c>
      <c r="F12" s="232" t="s">
        <v>5</v>
      </c>
      <c r="G12" s="264"/>
      <c r="H12" s="266"/>
      <c r="I12" s="268"/>
      <c r="J12" s="232" t="s">
        <v>1</v>
      </c>
      <c r="K12" s="89" t="s">
        <v>1</v>
      </c>
      <c r="L12" s="145"/>
      <c r="M12" s="145"/>
      <c r="N12" s="145"/>
    </row>
    <row r="13" spans="1:11" ht="30" customHeight="1">
      <c r="A13" s="235" t="s">
        <v>284</v>
      </c>
      <c r="B13" s="233"/>
      <c r="C13" s="284" t="s">
        <v>284</v>
      </c>
      <c r="D13" s="284"/>
      <c r="E13" s="233"/>
      <c r="F13" s="233"/>
      <c r="G13" s="285" t="s">
        <v>12</v>
      </c>
      <c r="H13" s="285"/>
      <c r="I13" s="285"/>
      <c r="J13" s="233"/>
      <c r="K13" s="234"/>
    </row>
    <row r="14" spans="1:14" s="91" customFormat="1" ht="33.75" customHeight="1">
      <c r="A14" s="71" t="s">
        <v>154</v>
      </c>
      <c r="B14" s="97" t="s">
        <v>137</v>
      </c>
      <c r="C14" s="286">
        <v>42470.083333333336</v>
      </c>
      <c r="D14" s="286"/>
      <c r="E14" s="230">
        <v>42470.583333333336</v>
      </c>
      <c r="F14" s="230">
        <v>42471.25</v>
      </c>
      <c r="G14" s="281" t="s">
        <v>12</v>
      </c>
      <c r="H14" s="281"/>
      <c r="I14" s="281"/>
      <c r="J14" s="77">
        <v>42487</v>
      </c>
      <c r="K14" s="136">
        <v>42491</v>
      </c>
      <c r="L14" s="145"/>
      <c r="M14" s="145"/>
      <c r="N14" s="145"/>
    </row>
    <row r="15" spans="1:14" s="91" customFormat="1" ht="33.75" customHeight="1">
      <c r="A15" s="71" t="s">
        <v>271</v>
      </c>
      <c r="B15" s="97" t="s">
        <v>143</v>
      </c>
      <c r="C15" s="286">
        <f>C14+7</f>
        <v>42477.083333333336</v>
      </c>
      <c r="D15" s="286"/>
      <c r="E15" s="230">
        <f aca="true" t="shared" si="2" ref="E15:F17">E14+7</f>
        <v>42477.583333333336</v>
      </c>
      <c r="F15" s="230">
        <f t="shared" si="2"/>
        <v>42478.25</v>
      </c>
      <c r="G15" s="281" t="s">
        <v>12</v>
      </c>
      <c r="H15" s="281"/>
      <c r="I15" s="281"/>
      <c r="J15" s="179">
        <f aca="true" t="shared" si="3" ref="J15:K17">J14+7</f>
        <v>42494</v>
      </c>
      <c r="K15" s="181">
        <f t="shared" si="3"/>
        <v>42498</v>
      </c>
      <c r="L15" s="145"/>
      <c r="M15" s="145"/>
      <c r="N15" s="90"/>
    </row>
    <row r="16" spans="1:14" s="91" customFormat="1" ht="33.75" customHeight="1">
      <c r="A16" s="7" t="s">
        <v>267</v>
      </c>
      <c r="B16" s="212" t="s">
        <v>268</v>
      </c>
      <c r="C16" s="287">
        <f>C15+7</f>
        <v>42484.083333333336</v>
      </c>
      <c r="D16" s="287"/>
      <c r="E16" s="33">
        <f t="shared" si="2"/>
        <v>42484.583333333336</v>
      </c>
      <c r="F16" s="33">
        <f t="shared" si="2"/>
        <v>42485.25</v>
      </c>
      <c r="G16" s="282" t="s">
        <v>12</v>
      </c>
      <c r="H16" s="282"/>
      <c r="I16" s="282"/>
      <c r="J16" s="9">
        <f t="shared" si="3"/>
        <v>42501</v>
      </c>
      <c r="K16" s="26">
        <f t="shared" si="3"/>
        <v>42505</v>
      </c>
      <c r="L16" s="145"/>
      <c r="M16" s="145"/>
      <c r="N16" s="90"/>
    </row>
    <row r="17" spans="1:14" s="91" customFormat="1" ht="33.75" customHeight="1">
      <c r="A17" s="7" t="s">
        <v>269</v>
      </c>
      <c r="B17" s="212" t="s">
        <v>175</v>
      </c>
      <c r="C17" s="287">
        <f>C16+7</f>
        <v>42491.083333333336</v>
      </c>
      <c r="D17" s="287"/>
      <c r="E17" s="33">
        <f t="shared" si="2"/>
        <v>42491.583333333336</v>
      </c>
      <c r="F17" s="33">
        <f t="shared" si="2"/>
        <v>42492.25</v>
      </c>
      <c r="G17" s="282" t="s">
        <v>12</v>
      </c>
      <c r="H17" s="282"/>
      <c r="I17" s="282"/>
      <c r="J17" s="9">
        <f t="shared" si="3"/>
        <v>42508</v>
      </c>
      <c r="K17" s="26">
        <f t="shared" si="3"/>
        <v>42512</v>
      </c>
      <c r="L17" s="145"/>
      <c r="M17" s="145"/>
      <c r="N17" s="90"/>
    </row>
    <row r="18" spans="1:14" s="91" customFormat="1" ht="33.75" customHeight="1" thickBot="1">
      <c r="A18" s="10" t="s">
        <v>270</v>
      </c>
      <c r="B18" s="236"/>
      <c r="C18" s="280"/>
      <c r="D18" s="280"/>
      <c r="E18" s="52"/>
      <c r="F18" s="52"/>
      <c r="G18" s="283" t="s">
        <v>12</v>
      </c>
      <c r="H18" s="283"/>
      <c r="I18" s="283"/>
      <c r="J18" s="12"/>
      <c r="K18" s="19"/>
      <c r="L18" s="145"/>
      <c r="M18" s="145"/>
      <c r="N18" s="90"/>
    </row>
    <row r="20" spans="1:5" s="1" customFormat="1" ht="11.25">
      <c r="A20" s="13" t="s">
        <v>45</v>
      </c>
      <c r="E20" s="72" t="s">
        <v>53</v>
      </c>
    </row>
    <row r="21" spans="1:5" s="1" customFormat="1" ht="12">
      <c r="A21" s="13" t="s">
        <v>16</v>
      </c>
      <c r="E21" s="21"/>
    </row>
    <row r="22" spans="1:5" s="1" customFormat="1" ht="12">
      <c r="A22" s="20" t="s">
        <v>122</v>
      </c>
      <c r="E22" s="21"/>
    </row>
    <row r="23" spans="1:6" s="1" customFormat="1" ht="11.25">
      <c r="A23" s="1" t="s">
        <v>136</v>
      </c>
      <c r="F23" s="69"/>
    </row>
    <row r="25" ht="13.5" thickBot="1">
      <c r="D25" s="81"/>
    </row>
  </sheetData>
  <sheetProtection/>
  <mergeCells count="33">
    <mergeCell ref="C13:D13"/>
    <mergeCell ref="G13:I13"/>
    <mergeCell ref="C14:D14"/>
    <mergeCell ref="C15:D15"/>
    <mergeCell ref="C16:D16"/>
    <mergeCell ref="C17:D17"/>
    <mergeCell ref="C18:D18"/>
    <mergeCell ref="G14:I14"/>
    <mergeCell ref="G15:I15"/>
    <mergeCell ref="G16:I16"/>
    <mergeCell ref="G17:I17"/>
    <mergeCell ref="G18:I18"/>
    <mergeCell ref="A11:A12"/>
    <mergeCell ref="C11:F11"/>
    <mergeCell ref="G11:G12"/>
    <mergeCell ref="H11:H12"/>
    <mergeCell ref="I11:I12"/>
    <mergeCell ref="C12:D12"/>
    <mergeCell ref="B11:B12"/>
    <mergeCell ref="F10:G10"/>
    <mergeCell ref="G6:I6"/>
    <mergeCell ref="A2:A3"/>
    <mergeCell ref="C2:F2"/>
    <mergeCell ref="B2:B3"/>
    <mergeCell ref="G4:I4"/>
    <mergeCell ref="G5:I5"/>
    <mergeCell ref="F1:G1"/>
    <mergeCell ref="G9:I9"/>
    <mergeCell ref="G7:I7"/>
    <mergeCell ref="G8:I8"/>
    <mergeCell ref="G2:G3"/>
    <mergeCell ref="H2:H3"/>
    <mergeCell ref="I2:I3"/>
  </mergeCells>
  <printOptions/>
  <pageMargins left="0.19" right="0.11" top="0.35" bottom="0.23" header="0.16" footer="0.2"/>
  <pageSetup fitToHeight="1" fitToWidth="1" horizontalDpi="600" verticalDpi="600" orientation="landscape" paperSize="9" scale="84" r:id="rId3"/>
  <legacyDrawing r:id="rId2"/>
  <oleObjects>
    <oleObject progId="MS_ClipArt_Gallery" shapeId="48921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20.7109375" style="0" customWidth="1"/>
    <col min="2" max="2" width="11.7109375" style="0" customWidth="1"/>
    <col min="3" max="3" width="15.7109375" style="0" bestFit="1" customWidth="1"/>
    <col min="4" max="4" width="18.57421875" style="0" customWidth="1"/>
    <col min="5" max="5" width="17.57421875" style="0" customWidth="1"/>
    <col min="6" max="6" width="16.8515625" style="0" customWidth="1"/>
    <col min="7" max="7" width="14.7109375" style="0" customWidth="1"/>
    <col min="8" max="8" width="10.57421875" style="0" customWidth="1"/>
    <col min="9" max="9" width="7.140625" style="0" customWidth="1"/>
    <col min="10" max="10" width="11.57421875" style="0" bestFit="1" customWidth="1"/>
    <col min="11" max="11" width="12.28125" style="0" bestFit="1" customWidth="1"/>
    <col min="12" max="13" width="13.421875" style="0" bestFit="1" customWidth="1"/>
    <col min="14" max="14" width="8.8515625" style="0" customWidth="1"/>
  </cols>
  <sheetData>
    <row r="1" spans="6:13" s="14" customFormat="1" ht="54" customHeight="1" thickBot="1">
      <c r="F1" s="245" t="s">
        <v>92</v>
      </c>
      <c r="G1" s="245"/>
      <c r="H1" s="27"/>
      <c r="I1" s="2"/>
      <c r="J1" s="2"/>
      <c r="K1" s="2"/>
      <c r="M1" s="68">
        <f>'ALBATROSS+SWAN'!M2</f>
        <v>42461</v>
      </c>
    </row>
    <row r="2" spans="1:13" s="36" customFormat="1" ht="17.25" customHeight="1">
      <c r="A2" s="270" t="s">
        <v>2</v>
      </c>
      <c r="B2" s="246" t="s">
        <v>3</v>
      </c>
      <c r="C2" s="258" t="s">
        <v>0</v>
      </c>
      <c r="D2" s="258"/>
      <c r="E2" s="258"/>
      <c r="F2" s="258"/>
      <c r="G2" s="243" t="s">
        <v>6</v>
      </c>
      <c r="H2" s="243" t="s">
        <v>3</v>
      </c>
      <c r="I2" s="289" t="s">
        <v>7</v>
      </c>
      <c r="J2" s="4" t="s">
        <v>93</v>
      </c>
      <c r="K2" s="131" t="s">
        <v>94</v>
      </c>
      <c r="L2" s="131" t="s">
        <v>95</v>
      </c>
      <c r="M2" s="41" t="s">
        <v>96</v>
      </c>
    </row>
    <row r="3" spans="1:13" s="36" customFormat="1" ht="16.5" customHeight="1">
      <c r="A3" s="271"/>
      <c r="B3" s="247" t="s">
        <v>84</v>
      </c>
      <c r="C3" s="6" t="s">
        <v>4</v>
      </c>
      <c r="D3" s="6" t="s">
        <v>50</v>
      </c>
      <c r="E3" s="6" t="s">
        <v>1</v>
      </c>
      <c r="F3" s="6" t="s">
        <v>5</v>
      </c>
      <c r="G3" s="244"/>
      <c r="H3" s="244"/>
      <c r="I3" s="290"/>
      <c r="J3" s="6" t="s">
        <v>1</v>
      </c>
      <c r="K3" s="6" t="s">
        <v>1</v>
      </c>
      <c r="L3" s="6" t="s">
        <v>1</v>
      </c>
      <c r="M3" s="17" t="s">
        <v>1</v>
      </c>
    </row>
    <row r="4" spans="1:14" s="83" customFormat="1" ht="39" customHeight="1">
      <c r="A4" s="71" t="s">
        <v>150</v>
      </c>
      <c r="B4" s="116" t="s">
        <v>151</v>
      </c>
      <c r="C4" s="114">
        <v>42461.5</v>
      </c>
      <c r="D4" s="114">
        <v>42461.75</v>
      </c>
      <c r="E4" s="114">
        <v>42462.75</v>
      </c>
      <c r="F4" s="114">
        <v>42463.291666666664</v>
      </c>
      <c r="G4" s="288" t="s">
        <v>12</v>
      </c>
      <c r="H4" s="288"/>
      <c r="I4" s="288"/>
      <c r="J4" s="130">
        <v>42492</v>
      </c>
      <c r="K4" s="130">
        <v>42493</v>
      </c>
      <c r="L4" s="130">
        <v>42495</v>
      </c>
      <c r="M4" s="173">
        <v>42497</v>
      </c>
      <c r="N4" s="36"/>
    </row>
    <row r="5" spans="1:14" s="14" customFormat="1" ht="39" customHeight="1">
      <c r="A5" s="71" t="s">
        <v>153</v>
      </c>
      <c r="B5" s="116" t="s">
        <v>152</v>
      </c>
      <c r="C5" s="114">
        <f aca="true" t="shared" si="0" ref="C5:F6">C4+DAY(7)</f>
        <v>42468.5</v>
      </c>
      <c r="D5" s="114">
        <f t="shared" si="0"/>
        <v>42468.75</v>
      </c>
      <c r="E5" s="114">
        <f t="shared" si="0"/>
        <v>42469.75</v>
      </c>
      <c r="F5" s="114">
        <f t="shared" si="0"/>
        <v>42470.291666666664</v>
      </c>
      <c r="G5" s="288" t="s">
        <v>12</v>
      </c>
      <c r="H5" s="288"/>
      <c r="I5" s="288"/>
      <c r="J5" s="130">
        <f aca="true" t="shared" si="1" ref="J5:M6">J4+7</f>
        <v>42499</v>
      </c>
      <c r="K5" s="130">
        <f t="shared" si="1"/>
        <v>42500</v>
      </c>
      <c r="L5" s="130">
        <f t="shared" si="1"/>
        <v>42502</v>
      </c>
      <c r="M5" s="173">
        <f t="shared" si="1"/>
        <v>42504</v>
      </c>
      <c r="N5" s="36"/>
    </row>
    <row r="6" spans="1:13" s="127" customFormat="1" ht="39" customHeight="1">
      <c r="A6" s="240" t="s">
        <v>344</v>
      </c>
      <c r="B6" s="241" t="s">
        <v>221</v>
      </c>
      <c r="C6" s="114">
        <f t="shared" si="0"/>
        <v>42475.5</v>
      </c>
      <c r="D6" s="114">
        <f t="shared" si="0"/>
        <v>42475.75</v>
      </c>
      <c r="E6" s="114">
        <f t="shared" si="0"/>
        <v>42476.75</v>
      </c>
      <c r="F6" s="114">
        <f t="shared" si="0"/>
        <v>42477.291666666664</v>
      </c>
      <c r="G6" s="288" t="s">
        <v>12</v>
      </c>
      <c r="H6" s="288"/>
      <c r="I6" s="288"/>
      <c r="J6" s="130">
        <f t="shared" si="1"/>
        <v>42506</v>
      </c>
      <c r="K6" s="130">
        <f t="shared" si="1"/>
        <v>42507</v>
      </c>
      <c r="L6" s="130">
        <f t="shared" si="1"/>
        <v>42509</v>
      </c>
      <c r="M6" s="173">
        <f t="shared" si="1"/>
        <v>42511</v>
      </c>
    </row>
    <row r="7" spans="1:13" s="127" customFormat="1" ht="39" customHeight="1">
      <c r="A7" s="95" t="s">
        <v>345</v>
      </c>
      <c r="B7" s="116" t="s">
        <v>223</v>
      </c>
      <c r="C7" s="114">
        <f aca="true" t="shared" si="2" ref="C7:F9">C6+DAY(7)</f>
        <v>42482.5</v>
      </c>
      <c r="D7" s="114">
        <f t="shared" si="2"/>
        <v>42482.75</v>
      </c>
      <c r="E7" s="114">
        <f t="shared" si="2"/>
        <v>42483.75</v>
      </c>
      <c r="F7" s="114">
        <f t="shared" si="2"/>
        <v>42484.291666666664</v>
      </c>
      <c r="G7" s="288" t="s">
        <v>12</v>
      </c>
      <c r="H7" s="288"/>
      <c r="I7" s="288"/>
      <c r="J7" s="130">
        <f>J6+7</f>
        <v>42513</v>
      </c>
      <c r="K7" s="130">
        <f aca="true" t="shared" si="3" ref="K7:M9">K6+7</f>
        <v>42514</v>
      </c>
      <c r="L7" s="130">
        <f t="shared" si="3"/>
        <v>42516</v>
      </c>
      <c r="M7" s="173">
        <f t="shared" si="3"/>
        <v>42518</v>
      </c>
    </row>
    <row r="8" spans="1:13" s="127" customFormat="1" ht="39" customHeight="1">
      <c r="A8" s="71" t="s">
        <v>346</v>
      </c>
      <c r="B8" s="116" t="s">
        <v>225</v>
      </c>
      <c r="C8" s="114">
        <f t="shared" si="2"/>
        <v>42489.5</v>
      </c>
      <c r="D8" s="114">
        <f t="shared" si="2"/>
        <v>42489.75</v>
      </c>
      <c r="E8" s="114">
        <f t="shared" si="2"/>
        <v>42490.75</v>
      </c>
      <c r="F8" s="114">
        <f t="shared" si="2"/>
        <v>42491.291666666664</v>
      </c>
      <c r="G8" s="288" t="s">
        <v>12</v>
      </c>
      <c r="H8" s="288"/>
      <c r="I8" s="288"/>
      <c r="J8" s="130">
        <f>J7+7</f>
        <v>42520</v>
      </c>
      <c r="K8" s="130">
        <f>K7+7</f>
        <v>42521</v>
      </c>
      <c r="L8" s="130">
        <f t="shared" si="3"/>
        <v>42523</v>
      </c>
      <c r="M8" s="173">
        <f t="shared" si="3"/>
        <v>42525</v>
      </c>
    </row>
    <row r="9" spans="1:123" s="127" customFormat="1" ht="39" customHeight="1" thickBot="1">
      <c r="A9" s="183" t="s">
        <v>347</v>
      </c>
      <c r="B9" s="184" t="s">
        <v>240</v>
      </c>
      <c r="C9" s="172">
        <f t="shared" si="2"/>
        <v>42496.5</v>
      </c>
      <c r="D9" s="172">
        <f t="shared" si="2"/>
        <v>42496.75</v>
      </c>
      <c r="E9" s="172">
        <f t="shared" si="2"/>
        <v>42497.75</v>
      </c>
      <c r="F9" s="172">
        <f t="shared" si="2"/>
        <v>42498.291666666664</v>
      </c>
      <c r="G9" s="294" t="s">
        <v>12</v>
      </c>
      <c r="H9" s="294"/>
      <c r="I9" s="294"/>
      <c r="J9" s="174">
        <f>J8+7</f>
        <v>42527</v>
      </c>
      <c r="K9" s="174">
        <f t="shared" si="3"/>
        <v>42528</v>
      </c>
      <c r="L9" s="174">
        <f t="shared" si="3"/>
        <v>42530</v>
      </c>
      <c r="M9" s="175">
        <f t="shared" si="3"/>
        <v>42532</v>
      </c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</row>
    <row r="10" spans="5:7" ht="36.75" customHeight="1" thickBot="1">
      <c r="E10" s="93"/>
      <c r="F10" s="291" t="s">
        <v>59</v>
      </c>
      <c r="G10" s="291"/>
    </row>
    <row r="11" spans="1:13" s="36" customFormat="1" ht="24.75" customHeight="1">
      <c r="A11" s="270" t="s">
        <v>2</v>
      </c>
      <c r="B11" s="246" t="s">
        <v>3</v>
      </c>
      <c r="C11" s="258" t="s">
        <v>0</v>
      </c>
      <c r="D11" s="258"/>
      <c r="E11" s="258"/>
      <c r="F11" s="258"/>
      <c r="G11" s="297" t="s">
        <v>6</v>
      </c>
      <c r="H11" s="295" t="s">
        <v>3</v>
      </c>
      <c r="I11" s="267" t="s">
        <v>7</v>
      </c>
      <c r="J11" s="215" t="s">
        <v>60</v>
      </c>
      <c r="K11" s="215" t="s">
        <v>58</v>
      </c>
      <c r="L11" s="215" t="s">
        <v>91</v>
      </c>
      <c r="M11" s="123" t="s">
        <v>63</v>
      </c>
    </row>
    <row r="12" spans="1:13" s="36" customFormat="1" ht="12.75">
      <c r="A12" s="271"/>
      <c r="B12" s="247"/>
      <c r="C12" s="217" t="s">
        <v>4</v>
      </c>
      <c r="D12" s="107" t="s">
        <v>50</v>
      </c>
      <c r="E12" s="217" t="s">
        <v>1</v>
      </c>
      <c r="F12" s="217" t="s">
        <v>5</v>
      </c>
      <c r="G12" s="298"/>
      <c r="H12" s="296"/>
      <c r="I12" s="268"/>
      <c r="J12" s="216" t="s">
        <v>1</v>
      </c>
      <c r="K12" s="216" t="s">
        <v>1</v>
      </c>
      <c r="L12" s="216" t="s">
        <v>1</v>
      </c>
      <c r="M12" s="124" t="s">
        <v>1</v>
      </c>
    </row>
    <row r="13" spans="1:13" s="14" customFormat="1" ht="33.75" customHeight="1">
      <c r="A13" s="118" t="s">
        <v>189</v>
      </c>
      <c r="B13" s="119" t="s">
        <v>210</v>
      </c>
      <c r="C13" s="32">
        <v>42464.541666666664</v>
      </c>
      <c r="D13" s="32">
        <v>42464.75</v>
      </c>
      <c r="E13" s="32">
        <v>42465.916666666664</v>
      </c>
      <c r="F13" s="32">
        <v>42466.916666666664</v>
      </c>
      <c r="G13" s="292" t="s">
        <v>12</v>
      </c>
      <c r="H13" s="292"/>
      <c r="I13" s="292"/>
      <c r="J13" s="9">
        <v>42489.541666666664</v>
      </c>
      <c r="K13" s="9">
        <v>42494.75</v>
      </c>
      <c r="L13" s="9">
        <v>42498.916666666664</v>
      </c>
      <c r="M13" s="26">
        <v>42505.916666666664</v>
      </c>
    </row>
    <row r="14" spans="1:13" s="14" customFormat="1" ht="33.75" customHeight="1">
      <c r="A14" s="220" t="s">
        <v>217</v>
      </c>
      <c r="B14" s="119" t="str">
        <f>LEFT(B13,2)&amp;LEFT(RIGHT(B13,4),3)+1&amp;RIGHT(B13,1)</f>
        <v>FY615A</v>
      </c>
      <c r="C14" s="33">
        <f>C13+7</f>
        <v>42471.541666666664</v>
      </c>
      <c r="D14" s="33">
        <f>D13+7</f>
        <v>42471.75</v>
      </c>
      <c r="E14" s="33">
        <f>E13+7</f>
        <v>42472.916666666664</v>
      </c>
      <c r="F14" s="33">
        <f>F13+7</f>
        <v>42473.916666666664</v>
      </c>
      <c r="G14" s="249" t="s">
        <v>12</v>
      </c>
      <c r="H14" s="249"/>
      <c r="I14" s="249"/>
      <c r="J14" s="9">
        <f aca="true" t="shared" si="4" ref="J14:M18">J13+7</f>
        <v>42496.541666666664</v>
      </c>
      <c r="K14" s="9">
        <f t="shared" si="4"/>
        <v>42501.75</v>
      </c>
      <c r="L14" s="9">
        <f t="shared" si="4"/>
        <v>42505.916666666664</v>
      </c>
      <c r="M14" s="26">
        <f t="shared" si="4"/>
        <v>42512.916666666664</v>
      </c>
    </row>
    <row r="15" spans="1:13" s="14" customFormat="1" ht="33.75" customHeight="1">
      <c r="A15" s="220" t="s">
        <v>97</v>
      </c>
      <c r="B15" s="119" t="str">
        <f>LEFT(B14,2)&amp;LEFT(RIGHT(B14,4),3)+1&amp;RIGHT(B14,1)</f>
        <v>FY616A</v>
      </c>
      <c r="C15" s="33">
        <f aca="true" t="shared" si="5" ref="C15:F18">C14+7</f>
        <v>42478.541666666664</v>
      </c>
      <c r="D15" s="33">
        <f t="shared" si="5"/>
        <v>42478.75</v>
      </c>
      <c r="E15" s="33">
        <f t="shared" si="5"/>
        <v>42479.916666666664</v>
      </c>
      <c r="F15" s="33">
        <f t="shared" si="5"/>
        <v>42480.916666666664</v>
      </c>
      <c r="G15" s="249" t="s">
        <v>12</v>
      </c>
      <c r="H15" s="249"/>
      <c r="I15" s="249"/>
      <c r="J15" s="9">
        <f t="shared" si="4"/>
        <v>42503.541666666664</v>
      </c>
      <c r="K15" s="9">
        <f t="shared" si="4"/>
        <v>42508.75</v>
      </c>
      <c r="L15" s="9">
        <f t="shared" si="4"/>
        <v>42512.916666666664</v>
      </c>
      <c r="M15" s="26">
        <f t="shared" si="4"/>
        <v>42519.916666666664</v>
      </c>
    </row>
    <row r="16" spans="1:13" s="14" customFormat="1" ht="33.75" customHeight="1">
      <c r="A16" s="220" t="s">
        <v>218</v>
      </c>
      <c r="B16" s="119" t="str">
        <f>LEFT(B15,2)&amp;LEFT(RIGHT(B15,4),3)+1&amp;RIGHT(B15,1)</f>
        <v>FY617A</v>
      </c>
      <c r="C16" s="33">
        <f t="shared" si="5"/>
        <v>42485.541666666664</v>
      </c>
      <c r="D16" s="33">
        <f t="shared" si="5"/>
        <v>42485.75</v>
      </c>
      <c r="E16" s="33">
        <f t="shared" si="5"/>
        <v>42486.916666666664</v>
      </c>
      <c r="F16" s="33">
        <f t="shared" si="5"/>
        <v>42487.916666666664</v>
      </c>
      <c r="G16" s="249" t="s">
        <v>12</v>
      </c>
      <c r="H16" s="249"/>
      <c r="I16" s="249"/>
      <c r="J16" s="9">
        <f t="shared" si="4"/>
        <v>42510.541666666664</v>
      </c>
      <c r="K16" s="9">
        <f t="shared" si="4"/>
        <v>42515.75</v>
      </c>
      <c r="L16" s="9">
        <f t="shared" si="4"/>
        <v>42519.916666666664</v>
      </c>
      <c r="M16" s="26">
        <f t="shared" si="4"/>
        <v>42526.916666666664</v>
      </c>
    </row>
    <row r="17" spans="1:13" s="14" customFormat="1" ht="33.75" customHeight="1">
      <c r="A17" s="118" t="s">
        <v>211</v>
      </c>
      <c r="B17" s="119" t="str">
        <f>LEFT(B16,2)&amp;LEFT(RIGHT(B16,4),3)+1&amp;RIGHT(B16,1)</f>
        <v>FY618A</v>
      </c>
      <c r="C17" s="33">
        <f>C15+14</f>
        <v>42492.541666666664</v>
      </c>
      <c r="D17" s="33">
        <f>D15+14</f>
        <v>42492.75</v>
      </c>
      <c r="E17" s="33">
        <f>E15+14</f>
        <v>42493.916666666664</v>
      </c>
      <c r="F17" s="33">
        <f>F15+14</f>
        <v>42494.916666666664</v>
      </c>
      <c r="G17" s="292" t="s">
        <v>12</v>
      </c>
      <c r="H17" s="292"/>
      <c r="I17" s="292"/>
      <c r="J17" s="179">
        <f t="shared" si="4"/>
        <v>42517.541666666664</v>
      </c>
      <c r="K17" s="179">
        <f t="shared" si="4"/>
        <v>42522.75</v>
      </c>
      <c r="L17" s="179">
        <f t="shared" si="4"/>
        <v>42526.916666666664</v>
      </c>
      <c r="M17" s="181">
        <f t="shared" si="4"/>
        <v>42533.916666666664</v>
      </c>
    </row>
    <row r="18" spans="1:13" s="14" customFormat="1" ht="33.75" customHeight="1" thickBot="1">
      <c r="A18" s="205" t="s">
        <v>219</v>
      </c>
      <c r="B18" s="120" t="str">
        <f>LEFT(B17,2)&amp;LEFT(RIGHT(B17,4),3)+1&amp;RIGHT(B17,1)</f>
        <v>FY619A</v>
      </c>
      <c r="C18" s="52">
        <f t="shared" si="5"/>
        <v>42499.541666666664</v>
      </c>
      <c r="D18" s="52">
        <f t="shared" si="5"/>
        <v>42499.75</v>
      </c>
      <c r="E18" s="52">
        <f t="shared" si="5"/>
        <v>42500.916666666664</v>
      </c>
      <c r="F18" s="52">
        <f t="shared" si="5"/>
        <v>42501.916666666664</v>
      </c>
      <c r="G18" s="293" t="s">
        <v>12</v>
      </c>
      <c r="H18" s="293"/>
      <c r="I18" s="293"/>
      <c r="J18" s="180">
        <f t="shared" si="4"/>
        <v>42524.541666666664</v>
      </c>
      <c r="K18" s="180">
        <f t="shared" si="4"/>
        <v>42529.75</v>
      </c>
      <c r="L18" s="180">
        <f t="shared" si="4"/>
        <v>42533.916666666664</v>
      </c>
      <c r="M18" s="182">
        <f t="shared" si="4"/>
        <v>42540.916666666664</v>
      </c>
    </row>
    <row r="20" s="13" customFormat="1" ht="11.25">
      <c r="A20" s="13" t="s">
        <v>45</v>
      </c>
    </row>
    <row r="21" spans="1:5" s="13" customFormat="1" ht="12">
      <c r="A21" s="13" t="s">
        <v>16</v>
      </c>
      <c r="E21" s="90"/>
    </row>
    <row r="22" spans="1:11" s="1" customFormat="1" ht="12">
      <c r="A22" s="20" t="s">
        <v>122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6" s="1" customFormat="1" ht="11.25">
      <c r="A23" s="1" t="s">
        <v>136</v>
      </c>
      <c r="F23" s="69"/>
    </row>
  </sheetData>
  <sheetProtection/>
  <mergeCells count="26">
    <mergeCell ref="A11:A12"/>
    <mergeCell ref="I11:I12"/>
    <mergeCell ref="H11:H12"/>
    <mergeCell ref="G11:G12"/>
    <mergeCell ref="G13:I13"/>
    <mergeCell ref="G15:I15"/>
    <mergeCell ref="G16:I16"/>
    <mergeCell ref="G17:I17"/>
    <mergeCell ref="B11:B12"/>
    <mergeCell ref="G18:I18"/>
    <mergeCell ref="G9:I9"/>
    <mergeCell ref="G14:I14"/>
    <mergeCell ref="C11:F11"/>
    <mergeCell ref="F1:G1"/>
    <mergeCell ref="G4:I4"/>
    <mergeCell ref="G5:I5"/>
    <mergeCell ref="G6:I6"/>
    <mergeCell ref="G7:I7"/>
    <mergeCell ref="F10:G10"/>
    <mergeCell ref="A2:A3"/>
    <mergeCell ref="G2:G3"/>
    <mergeCell ref="H2:H3"/>
    <mergeCell ref="B2:B3"/>
    <mergeCell ref="C2:F2"/>
    <mergeCell ref="G8:I8"/>
    <mergeCell ref="I2:I3"/>
  </mergeCells>
  <printOptions/>
  <pageMargins left="0.25" right="0.25" top="0.75" bottom="0.75" header="0.3" footer="0.3"/>
  <pageSetup fitToHeight="1" fitToWidth="1" horizontalDpi="600" verticalDpi="600" orientation="landscape" paperSize="9" scale="71" r:id="rId3"/>
  <legacyDrawing r:id="rId2"/>
  <oleObjects>
    <oleObject progId="MS_ClipArt_Gallery" shapeId="4213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20.28125" style="27" customWidth="1"/>
    <col min="2" max="2" width="9.28125" style="28" customWidth="1"/>
    <col min="3" max="4" width="19.7109375" style="27" customWidth="1"/>
    <col min="5" max="6" width="16.00390625" style="27" customWidth="1"/>
    <col min="7" max="7" width="16.140625" style="27" bestFit="1" customWidth="1"/>
    <col min="8" max="8" width="7.8515625" style="27" customWidth="1"/>
    <col min="9" max="9" width="7.28125" style="27" bestFit="1" customWidth="1"/>
    <col min="10" max="10" width="9.7109375" style="27" bestFit="1" customWidth="1"/>
    <col min="11" max="11" width="11.28125" style="27" bestFit="1" customWidth="1"/>
    <col min="12" max="12" width="10.00390625" style="27" customWidth="1"/>
    <col min="13" max="14" width="14.57421875" style="27" bestFit="1" customWidth="1"/>
    <col min="15" max="15" width="10.28125" style="27" bestFit="1" customWidth="1"/>
    <col min="16" max="16384" width="9.140625" style="27" customWidth="1"/>
  </cols>
  <sheetData>
    <row r="1" spans="1:12" ht="54.75" customHeight="1" thickBot="1">
      <c r="A1" s="80"/>
      <c r="B1" s="111"/>
      <c r="C1" s="80"/>
      <c r="D1" s="80"/>
      <c r="E1" s="80"/>
      <c r="F1" s="299" t="s">
        <v>124</v>
      </c>
      <c r="G1" s="299"/>
      <c r="H1" s="299"/>
      <c r="L1" s="68">
        <f>'ALBATROSS+SWAN'!M2</f>
        <v>42461</v>
      </c>
    </row>
    <row r="2" spans="1:21" s="1" customFormat="1" ht="24" customHeight="1">
      <c r="A2" s="256" t="s">
        <v>2</v>
      </c>
      <c r="B2" s="243" t="s">
        <v>3</v>
      </c>
      <c r="C2" s="243" t="s">
        <v>0</v>
      </c>
      <c r="D2" s="243"/>
      <c r="E2" s="243"/>
      <c r="F2" s="243"/>
      <c r="G2" s="243" t="s">
        <v>6</v>
      </c>
      <c r="H2" s="243" t="s">
        <v>3</v>
      </c>
      <c r="I2" s="246" t="s">
        <v>7</v>
      </c>
      <c r="J2" s="3" t="s">
        <v>125</v>
      </c>
      <c r="K2" s="3" t="s">
        <v>126</v>
      </c>
      <c r="L2" s="3" t="s">
        <v>127</v>
      </c>
      <c r="M2" s="3" t="s">
        <v>128</v>
      </c>
      <c r="N2" s="50" t="s">
        <v>129</v>
      </c>
      <c r="O2" s="190"/>
      <c r="P2" s="190"/>
      <c r="Q2" s="190"/>
      <c r="R2" s="190"/>
      <c r="S2" s="190"/>
      <c r="T2" s="190"/>
      <c r="U2" s="190"/>
    </row>
    <row r="3" spans="1:21" s="1" customFormat="1" ht="12">
      <c r="A3" s="257"/>
      <c r="B3" s="244"/>
      <c r="C3" s="6" t="s">
        <v>4</v>
      </c>
      <c r="D3" s="6" t="s">
        <v>50</v>
      </c>
      <c r="E3" s="6" t="s">
        <v>1</v>
      </c>
      <c r="F3" s="6" t="s">
        <v>5</v>
      </c>
      <c r="G3" s="244"/>
      <c r="H3" s="244"/>
      <c r="I3" s="247"/>
      <c r="J3" s="6" t="s">
        <v>1</v>
      </c>
      <c r="K3" s="6" t="s">
        <v>1</v>
      </c>
      <c r="L3" s="6" t="s">
        <v>1</v>
      </c>
      <c r="M3" s="107" t="s">
        <v>1</v>
      </c>
      <c r="N3" s="198" t="s">
        <v>1</v>
      </c>
      <c r="O3" s="190"/>
      <c r="P3" s="190"/>
      <c r="Q3" s="190"/>
      <c r="R3" s="190"/>
      <c r="S3" s="190"/>
      <c r="T3" s="190"/>
      <c r="U3" s="190"/>
    </row>
    <row r="4" spans="1:21" s="1" customFormat="1" ht="33" customHeight="1">
      <c r="A4" s="226" t="s">
        <v>163</v>
      </c>
      <c r="B4" s="189" t="s">
        <v>151</v>
      </c>
      <c r="C4" s="114">
        <v>42461.666666666664</v>
      </c>
      <c r="D4" s="114">
        <v>42461.666666666664</v>
      </c>
      <c r="E4" s="114">
        <v>42462.75</v>
      </c>
      <c r="F4" s="114">
        <v>42463.583333333336</v>
      </c>
      <c r="G4" s="288" t="s">
        <v>12</v>
      </c>
      <c r="H4" s="288"/>
      <c r="I4" s="288"/>
      <c r="J4" s="77">
        <v>42479</v>
      </c>
      <c r="K4" s="179">
        <v>42483</v>
      </c>
      <c r="L4" s="179">
        <v>42484</v>
      </c>
      <c r="M4" s="9">
        <v>42494</v>
      </c>
      <c r="N4" s="26">
        <v>42498</v>
      </c>
      <c r="O4" s="190"/>
      <c r="P4" s="190"/>
      <c r="Q4" s="190"/>
      <c r="R4" s="190"/>
      <c r="S4" s="190"/>
      <c r="T4" s="190"/>
      <c r="U4" s="190"/>
    </row>
    <row r="5" spans="1:21" s="1" customFormat="1" ht="33" customHeight="1">
      <c r="A5" s="226" t="s">
        <v>208</v>
      </c>
      <c r="B5" s="189" t="s">
        <v>152</v>
      </c>
      <c r="C5" s="114">
        <f aca="true" t="shared" si="0" ref="C5:D9">C4+7</f>
        <v>42468.666666666664</v>
      </c>
      <c r="D5" s="114">
        <f t="shared" si="0"/>
        <v>42468.666666666664</v>
      </c>
      <c r="E5" s="114">
        <f aca="true" t="shared" si="1" ref="E5:F9">E4+7</f>
        <v>42469.75</v>
      </c>
      <c r="F5" s="114">
        <f t="shared" si="1"/>
        <v>42470.583333333336</v>
      </c>
      <c r="G5" s="288" t="s">
        <v>12</v>
      </c>
      <c r="H5" s="288"/>
      <c r="I5" s="288"/>
      <c r="J5" s="77">
        <f>J4+7</f>
        <v>42486</v>
      </c>
      <c r="K5" s="77">
        <f aca="true" t="shared" si="2" ref="J5:N9">K4+7</f>
        <v>42490</v>
      </c>
      <c r="L5" s="77">
        <f t="shared" si="2"/>
        <v>42491</v>
      </c>
      <c r="M5" s="77">
        <f t="shared" si="2"/>
        <v>42501</v>
      </c>
      <c r="N5" s="136">
        <f t="shared" si="2"/>
        <v>42505</v>
      </c>
      <c r="O5" s="190"/>
      <c r="P5" s="190"/>
      <c r="Q5" s="190"/>
      <c r="R5" s="190"/>
      <c r="S5" s="190"/>
      <c r="T5" s="190"/>
      <c r="U5" s="190"/>
    </row>
    <row r="6" spans="1:21" s="1" customFormat="1" ht="33" customHeight="1">
      <c r="A6" s="226" t="s">
        <v>220</v>
      </c>
      <c r="B6" s="189" t="s">
        <v>221</v>
      </c>
      <c r="C6" s="114">
        <f t="shared" si="0"/>
        <v>42475.666666666664</v>
      </c>
      <c r="D6" s="114">
        <f t="shared" si="0"/>
        <v>42475.666666666664</v>
      </c>
      <c r="E6" s="114">
        <f t="shared" si="1"/>
        <v>42476.75</v>
      </c>
      <c r="F6" s="114">
        <f t="shared" si="1"/>
        <v>42477.583333333336</v>
      </c>
      <c r="G6" s="288" t="s">
        <v>12</v>
      </c>
      <c r="H6" s="288"/>
      <c r="I6" s="288"/>
      <c r="J6" s="77">
        <f t="shared" si="2"/>
        <v>42493</v>
      </c>
      <c r="K6" s="77">
        <f t="shared" si="2"/>
        <v>42497</v>
      </c>
      <c r="L6" s="77">
        <f t="shared" si="2"/>
        <v>42498</v>
      </c>
      <c r="M6" s="77">
        <f t="shared" si="2"/>
        <v>42508</v>
      </c>
      <c r="N6" s="136">
        <f t="shared" si="2"/>
        <v>42512</v>
      </c>
      <c r="O6" s="190"/>
      <c r="P6" s="190"/>
      <c r="Q6" s="190"/>
      <c r="R6" s="190"/>
      <c r="S6" s="190"/>
      <c r="T6" s="190"/>
      <c r="U6" s="190"/>
    </row>
    <row r="7" spans="1:21" s="1" customFormat="1" ht="33" customHeight="1">
      <c r="A7" s="226" t="s">
        <v>222</v>
      </c>
      <c r="B7" s="189" t="s">
        <v>223</v>
      </c>
      <c r="C7" s="114">
        <f t="shared" si="0"/>
        <v>42482.666666666664</v>
      </c>
      <c r="D7" s="114">
        <f t="shared" si="0"/>
        <v>42482.666666666664</v>
      </c>
      <c r="E7" s="114">
        <f t="shared" si="1"/>
        <v>42483.75</v>
      </c>
      <c r="F7" s="114">
        <f t="shared" si="1"/>
        <v>42484.583333333336</v>
      </c>
      <c r="G7" s="288" t="s">
        <v>12</v>
      </c>
      <c r="H7" s="288"/>
      <c r="I7" s="288"/>
      <c r="J7" s="77">
        <f t="shared" si="2"/>
        <v>42500</v>
      </c>
      <c r="K7" s="77">
        <f t="shared" si="2"/>
        <v>42504</v>
      </c>
      <c r="L7" s="77">
        <f t="shared" si="2"/>
        <v>42505</v>
      </c>
      <c r="M7" s="77">
        <f t="shared" si="2"/>
        <v>42515</v>
      </c>
      <c r="N7" s="136">
        <f t="shared" si="2"/>
        <v>42519</v>
      </c>
      <c r="O7" s="190"/>
      <c r="P7" s="190"/>
      <c r="Q7" s="190"/>
      <c r="R7" s="190"/>
      <c r="S7" s="190"/>
      <c r="T7" s="190"/>
      <c r="U7" s="190"/>
    </row>
    <row r="8" spans="1:21" s="1" customFormat="1" ht="33" customHeight="1">
      <c r="A8" s="226" t="s">
        <v>224</v>
      </c>
      <c r="B8" s="189" t="s">
        <v>225</v>
      </c>
      <c r="C8" s="114">
        <f t="shared" si="0"/>
        <v>42489.666666666664</v>
      </c>
      <c r="D8" s="114">
        <f t="shared" si="0"/>
        <v>42489.666666666664</v>
      </c>
      <c r="E8" s="114">
        <f t="shared" si="1"/>
        <v>42490.75</v>
      </c>
      <c r="F8" s="114">
        <f t="shared" si="1"/>
        <v>42491.583333333336</v>
      </c>
      <c r="G8" s="288" t="s">
        <v>12</v>
      </c>
      <c r="H8" s="288"/>
      <c r="I8" s="288"/>
      <c r="J8" s="77">
        <f t="shared" si="2"/>
        <v>42507</v>
      </c>
      <c r="K8" s="77">
        <f t="shared" si="2"/>
        <v>42511</v>
      </c>
      <c r="L8" s="77">
        <f t="shared" si="2"/>
        <v>42512</v>
      </c>
      <c r="M8" s="77">
        <f t="shared" si="2"/>
        <v>42522</v>
      </c>
      <c r="N8" s="136">
        <f t="shared" si="2"/>
        <v>42526</v>
      </c>
      <c r="O8" s="190"/>
      <c r="P8" s="190"/>
      <c r="Q8" s="190"/>
      <c r="R8" s="190"/>
      <c r="S8" s="190"/>
      <c r="T8" s="190"/>
      <c r="U8" s="190"/>
    </row>
    <row r="9" spans="1:21" s="1" customFormat="1" ht="33" customHeight="1" thickBot="1">
      <c r="A9" s="227" t="s">
        <v>97</v>
      </c>
      <c r="B9" s="199" t="s">
        <v>97</v>
      </c>
      <c r="C9" s="74">
        <f t="shared" si="0"/>
        <v>42496.666666666664</v>
      </c>
      <c r="D9" s="74">
        <f t="shared" si="0"/>
        <v>42496.666666666664</v>
      </c>
      <c r="E9" s="74">
        <f t="shared" si="1"/>
        <v>42497.75</v>
      </c>
      <c r="F9" s="74">
        <f t="shared" si="1"/>
        <v>42498.583333333336</v>
      </c>
      <c r="G9" s="294" t="s">
        <v>12</v>
      </c>
      <c r="H9" s="294"/>
      <c r="I9" s="294"/>
      <c r="J9" s="191">
        <f t="shared" si="2"/>
        <v>42514</v>
      </c>
      <c r="K9" s="191">
        <f t="shared" si="2"/>
        <v>42518</v>
      </c>
      <c r="L9" s="191">
        <f t="shared" si="2"/>
        <v>42519</v>
      </c>
      <c r="M9" s="191">
        <f t="shared" si="2"/>
        <v>42529</v>
      </c>
      <c r="N9" s="192">
        <f t="shared" si="2"/>
        <v>42533</v>
      </c>
      <c r="O9" s="190"/>
      <c r="P9" s="190"/>
      <c r="Q9" s="190"/>
      <c r="R9" s="190"/>
      <c r="S9" s="190"/>
      <c r="T9" s="190"/>
      <c r="U9" s="190"/>
    </row>
    <row r="10" spans="2:10" s="36" customFormat="1" ht="29.25" customHeight="1" thickBot="1">
      <c r="B10" s="56"/>
      <c r="F10" s="291" t="s">
        <v>198</v>
      </c>
      <c r="G10" s="291"/>
      <c r="H10" s="15"/>
      <c r="J10" s="37"/>
    </row>
    <row r="11" spans="1:10" s="36" customFormat="1" ht="12.75">
      <c r="A11" s="275" t="s">
        <v>2</v>
      </c>
      <c r="B11" s="263" t="s">
        <v>3</v>
      </c>
      <c r="C11" s="277" t="s">
        <v>0</v>
      </c>
      <c r="D11" s="277"/>
      <c r="E11" s="277"/>
      <c r="F11" s="277"/>
      <c r="G11" s="263" t="s">
        <v>6</v>
      </c>
      <c r="H11" s="265" t="s">
        <v>3</v>
      </c>
      <c r="I11" s="267" t="s">
        <v>7</v>
      </c>
      <c r="J11" s="88" t="s">
        <v>199</v>
      </c>
    </row>
    <row r="12" spans="1:10" s="36" customFormat="1" ht="12" customHeight="1">
      <c r="A12" s="276"/>
      <c r="B12" s="264"/>
      <c r="C12" s="222" t="s">
        <v>4</v>
      </c>
      <c r="D12" s="223" t="s">
        <v>50</v>
      </c>
      <c r="E12" s="222" t="s">
        <v>1</v>
      </c>
      <c r="F12" s="222" t="s">
        <v>5</v>
      </c>
      <c r="G12" s="264"/>
      <c r="H12" s="266"/>
      <c r="I12" s="268"/>
      <c r="J12" s="89" t="s">
        <v>1</v>
      </c>
    </row>
    <row r="13" spans="1:14" s="158" customFormat="1" ht="33.75" customHeight="1">
      <c r="A13" s="78" t="s">
        <v>202</v>
      </c>
      <c r="B13" s="189" t="s">
        <v>204</v>
      </c>
      <c r="C13" s="224">
        <v>42461.833333333336</v>
      </c>
      <c r="D13" s="114">
        <v>42462.083333333336</v>
      </c>
      <c r="E13" s="114">
        <v>42462.333333333336</v>
      </c>
      <c r="F13" s="114">
        <v>42463.666666666664</v>
      </c>
      <c r="G13" s="288" t="s">
        <v>12</v>
      </c>
      <c r="H13" s="288"/>
      <c r="I13" s="288"/>
      <c r="J13" s="181">
        <v>42489</v>
      </c>
      <c r="L13" s="84"/>
      <c r="M13" s="84"/>
      <c r="N13" s="84"/>
    </row>
    <row r="14" spans="1:10" s="42" customFormat="1" ht="33.75" customHeight="1">
      <c r="A14" s="78" t="s">
        <v>207</v>
      </c>
      <c r="B14" s="189" t="s">
        <v>209</v>
      </c>
      <c r="C14" s="224">
        <f aca="true" t="shared" si="3" ref="C14:F18">C13+7</f>
        <v>42468.833333333336</v>
      </c>
      <c r="D14" s="224">
        <f t="shared" si="3"/>
        <v>42469.083333333336</v>
      </c>
      <c r="E14" s="224">
        <f t="shared" si="3"/>
        <v>42469.333333333336</v>
      </c>
      <c r="F14" s="224">
        <f t="shared" si="3"/>
        <v>42470.666666666664</v>
      </c>
      <c r="G14" s="288" t="s">
        <v>12</v>
      </c>
      <c r="H14" s="288"/>
      <c r="I14" s="288"/>
      <c r="J14" s="26">
        <f>J13+7</f>
        <v>42496</v>
      </c>
    </row>
    <row r="15" spans="1:10" s="42" customFormat="1" ht="33.75" customHeight="1">
      <c r="A15" s="78" t="s">
        <v>226</v>
      </c>
      <c r="B15" s="189" t="s">
        <v>201</v>
      </c>
      <c r="C15" s="224">
        <f t="shared" si="3"/>
        <v>42475.833333333336</v>
      </c>
      <c r="D15" s="224">
        <f t="shared" si="3"/>
        <v>42476.083333333336</v>
      </c>
      <c r="E15" s="224">
        <f t="shared" si="3"/>
        <v>42476.333333333336</v>
      </c>
      <c r="F15" s="224">
        <f t="shared" si="3"/>
        <v>42477.666666666664</v>
      </c>
      <c r="G15" s="288" t="s">
        <v>12</v>
      </c>
      <c r="H15" s="288"/>
      <c r="I15" s="288"/>
      <c r="J15" s="26">
        <f>J14+7</f>
        <v>42503</v>
      </c>
    </row>
    <row r="16" spans="1:10" s="42" customFormat="1" ht="33.75" customHeight="1">
      <c r="A16" s="165" t="s">
        <v>227</v>
      </c>
      <c r="B16" s="225" t="s">
        <v>204</v>
      </c>
      <c r="C16" s="224">
        <f t="shared" si="3"/>
        <v>42482.833333333336</v>
      </c>
      <c r="D16" s="224">
        <f t="shared" si="3"/>
        <v>42483.083333333336</v>
      </c>
      <c r="E16" s="224">
        <f t="shared" si="3"/>
        <v>42483.333333333336</v>
      </c>
      <c r="F16" s="224">
        <f t="shared" si="3"/>
        <v>42484.666666666664</v>
      </c>
      <c r="G16" s="288" t="s">
        <v>12</v>
      </c>
      <c r="H16" s="288"/>
      <c r="I16" s="288"/>
      <c r="J16" s="26">
        <f>J15+7</f>
        <v>42510</v>
      </c>
    </row>
    <row r="17" spans="1:10" s="1" customFormat="1" ht="33.75" customHeight="1">
      <c r="A17" s="78" t="s">
        <v>203</v>
      </c>
      <c r="B17" s="225" t="s">
        <v>204</v>
      </c>
      <c r="C17" s="224">
        <f t="shared" si="3"/>
        <v>42489.833333333336</v>
      </c>
      <c r="D17" s="224">
        <f t="shared" si="3"/>
        <v>42490.083333333336</v>
      </c>
      <c r="E17" s="224">
        <f t="shared" si="3"/>
        <v>42490.333333333336</v>
      </c>
      <c r="F17" s="224">
        <f t="shared" si="3"/>
        <v>42491.666666666664</v>
      </c>
      <c r="G17" s="288" t="s">
        <v>12</v>
      </c>
      <c r="H17" s="288"/>
      <c r="I17" s="288"/>
      <c r="J17" s="26">
        <f>J16+7</f>
        <v>42517</v>
      </c>
    </row>
    <row r="18" spans="1:10" s="1" customFormat="1" ht="33.75" customHeight="1" thickBot="1">
      <c r="A18" s="168" t="s">
        <v>200</v>
      </c>
      <c r="B18" s="229" t="s">
        <v>204</v>
      </c>
      <c r="C18" s="211">
        <f t="shared" si="3"/>
        <v>42496.833333333336</v>
      </c>
      <c r="D18" s="211">
        <f t="shared" si="3"/>
        <v>42497.083333333336</v>
      </c>
      <c r="E18" s="211">
        <f t="shared" si="3"/>
        <v>42497.333333333336</v>
      </c>
      <c r="F18" s="211">
        <f t="shared" si="3"/>
        <v>42498.666666666664</v>
      </c>
      <c r="G18" s="294" t="s">
        <v>12</v>
      </c>
      <c r="H18" s="294"/>
      <c r="I18" s="294"/>
      <c r="J18" s="19">
        <f>J17+7</f>
        <v>42524</v>
      </c>
    </row>
    <row r="19" spans="7:8" s="1" customFormat="1" ht="11.25">
      <c r="G19" s="84"/>
      <c r="H19" s="84"/>
    </row>
    <row r="20" spans="1:7" ht="12.75">
      <c r="A20" s="13" t="s">
        <v>45</v>
      </c>
      <c r="B20" s="29"/>
      <c r="C20" s="29"/>
      <c r="D20" s="29"/>
      <c r="E20" s="29"/>
      <c r="G20" s="64"/>
    </row>
    <row r="21" spans="1:5" ht="12.75">
      <c r="A21" s="29" t="s">
        <v>35</v>
      </c>
      <c r="B21" s="29"/>
      <c r="C21" s="29"/>
      <c r="D21" s="29"/>
      <c r="E21" s="29"/>
    </row>
    <row r="22" spans="1:5" ht="12.75">
      <c r="A22" s="20" t="s">
        <v>122</v>
      </c>
      <c r="B22" s="13"/>
      <c r="C22" s="13"/>
      <c r="D22" s="13"/>
      <c r="E22" s="13"/>
    </row>
    <row r="23" spans="1:6" s="1" customFormat="1" ht="11.25">
      <c r="A23" s="1" t="s">
        <v>136</v>
      </c>
      <c r="F23" s="69"/>
    </row>
  </sheetData>
  <sheetProtection/>
  <mergeCells count="26">
    <mergeCell ref="I11:I12"/>
    <mergeCell ref="F10:G10"/>
    <mergeCell ref="A11:A12"/>
    <mergeCell ref="B11:B12"/>
    <mergeCell ref="C11:F11"/>
    <mergeCell ref="G11:G12"/>
    <mergeCell ref="H11:H12"/>
    <mergeCell ref="F1:H1"/>
    <mergeCell ref="A2:A3"/>
    <mergeCell ref="B2:B3"/>
    <mergeCell ref="C2:F2"/>
    <mergeCell ref="G2:G3"/>
    <mergeCell ref="H2:H3"/>
    <mergeCell ref="G9:I9"/>
    <mergeCell ref="I2:I3"/>
    <mergeCell ref="G4:I4"/>
    <mergeCell ref="G5:I5"/>
    <mergeCell ref="G6:I6"/>
    <mergeCell ref="G7:I7"/>
    <mergeCell ref="G8:I8"/>
    <mergeCell ref="G13:I13"/>
    <mergeCell ref="G14:I14"/>
    <mergeCell ref="G15:I15"/>
    <mergeCell ref="G16:I16"/>
    <mergeCell ref="G17:I17"/>
    <mergeCell ref="G18:I18"/>
  </mergeCells>
  <printOptions/>
  <pageMargins left="0.2" right="0.2" top="0.25" bottom="0.25" header="0.3" footer="0.3"/>
  <pageSetup horizontalDpi="600" verticalDpi="600" orientation="landscape" r:id="rId4"/>
  <drawing r:id="rId3"/>
  <legacyDrawing r:id="rId2"/>
  <oleObjects>
    <oleObject progId="MS_ClipArt_Gallery" shapeId="2564980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="90" zoomScaleNormal="90" workbookViewId="0" topLeftCell="A1">
      <selection activeCell="O14" sqref="O14"/>
    </sheetView>
  </sheetViews>
  <sheetFormatPr defaultColWidth="9.140625" defaultRowHeight="12.75"/>
  <cols>
    <col min="1" max="1" width="25.8515625" style="1" customWidth="1"/>
    <col min="2" max="2" width="12.00390625" style="1" customWidth="1"/>
    <col min="3" max="4" width="17.57421875" style="1" customWidth="1"/>
    <col min="5" max="6" width="16.00390625" style="1" customWidth="1"/>
    <col min="7" max="7" width="20.7109375" style="84" customWidth="1"/>
    <col min="8" max="8" width="13.28125" style="84" customWidth="1"/>
    <col min="9" max="9" width="9.00390625" style="1" customWidth="1"/>
    <col min="10" max="10" width="10.421875" style="1" customWidth="1"/>
    <col min="11" max="11" width="9.8515625" style="1" customWidth="1"/>
    <col min="12" max="12" width="11.57421875" style="1" customWidth="1"/>
    <col min="13" max="13" width="10.140625" style="1" customWidth="1"/>
    <col min="14" max="14" width="11.7109375" style="1" bestFit="1" customWidth="1"/>
    <col min="15" max="15" width="12.7109375" style="1" customWidth="1"/>
    <col min="16" max="16" width="10.28125" style="1" bestFit="1" customWidth="1"/>
    <col min="17" max="16384" width="8.8515625" style="1" customWidth="1"/>
  </cols>
  <sheetData>
    <row r="1" spans="3:15" ht="54.75" customHeight="1" thickBot="1">
      <c r="C1" s="35"/>
      <c r="D1" s="35"/>
      <c r="E1" s="245"/>
      <c r="F1" s="245"/>
      <c r="G1" s="307" t="s">
        <v>44</v>
      </c>
      <c r="H1" s="307"/>
      <c r="I1" s="53"/>
      <c r="O1" s="34">
        <f>'ALBATROSS+SWAN'!M2</f>
        <v>42461</v>
      </c>
    </row>
    <row r="2" spans="1:13" ht="21" customHeight="1">
      <c r="A2" s="256" t="s">
        <v>2</v>
      </c>
      <c r="B2" s="246" t="s">
        <v>3</v>
      </c>
      <c r="C2" s="243" t="s">
        <v>0</v>
      </c>
      <c r="D2" s="243"/>
      <c r="E2" s="243"/>
      <c r="F2" s="243"/>
      <c r="G2" s="265" t="s">
        <v>6</v>
      </c>
      <c r="H2" s="265" t="s">
        <v>3</v>
      </c>
      <c r="I2" s="246" t="s">
        <v>7</v>
      </c>
      <c r="J2" s="3" t="s">
        <v>37</v>
      </c>
      <c r="K2" s="3" t="s">
        <v>24</v>
      </c>
      <c r="L2" s="3" t="s">
        <v>111</v>
      </c>
      <c r="M2" s="50" t="s">
        <v>23</v>
      </c>
    </row>
    <row r="3" spans="1:13" ht="13.5" customHeight="1">
      <c r="A3" s="257"/>
      <c r="B3" s="247"/>
      <c r="C3" s="6" t="s">
        <v>4</v>
      </c>
      <c r="D3" s="6" t="s">
        <v>27</v>
      </c>
      <c r="E3" s="6" t="s">
        <v>1</v>
      </c>
      <c r="F3" s="6" t="s">
        <v>5</v>
      </c>
      <c r="G3" s="266"/>
      <c r="H3" s="266"/>
      <c r="I3" s="247"/>
      <c r="J3" s="6" t="s">
        <v>1</v>
      </c>
      <c r="K3" s="6" t="s">
        <v>1</v>
      </c>
      <c r="L3" s="6" t="s">
        <v>1</v>
      </c>
      <c r="M3" s="17" t="s">
        <v>1</v>
      </c>
    </row>
    <row r="4" spans="1:13" ht="33.75" customHeight="1">
      <c r="A4" s="7" t="str">
        <f>'JADE+TIGER'!A4</f>
        <v>MSC BEATRICE
地中海比特丽斯</v>
      </c>
      <c r="B4" s="8" t="str">
        <f>'JADE+TIGER'!B4</f>
        <v>FJ614W</v>
      </c>
      <c r="C4" s="33">
        <f>'JADE+TIGER'!C4</f>
        <v>42462.416666666664</v>
      </c>
      <c r="D4" s="33">
        <f>'JADE+TIGER'!D4</f>
        <v>42462.541666666664</v>
      </c>
      <c r="E4" s="33">
        <f>'JADE+TIGER'!E4</f>
        <v>42463.5</v>
      </c>
      <c r="F4" s="33">
        <f>'JADE+TIGER'!F4</f>
        <v>42464.770833333336</v>
      </c>
      <c r="G4" s="54" t="s">
        <v>309</v>
      </c>
      <c r="H4" s="113" t="s">
        <v>308</v>
      </c>
      <c r="I4" s="9">
        <v>42474</v>
      </c>
      <c r="J4" s="9">
        <v>42503</v>
      </c>
      <c r="K4" s="9">
        <v>42507</v>
      </c>
      <c r="L4" s="9">
        <v>42509</v>
      </c>
      <c r="M4" s="26">
        <v>42513</v>
      </c>
    </row>
    <row r="5" spans="1:14" ht="33.75" customHeight="1">
      <c r="A5" s="7" t="str">
        <f>'JADE+TIGER'!A5</f>
        <v>MSC FAUSTINA
地中海 福丝蒂娜</v>
      </c>
      <c r="B5" s="8" t="str">
        <f>'JADE+TIGER'!B5</f>
        <v>FJ615W</v>
      </c>
      <c r="C5" s="33">
        <f>'JADE+TIGER'!C5</f>
        <v>42469.416666666664</v>
      </c>
      <c r="D5" s="33">
        <f>'JADE+TIGER'!D5</f>
        <v>42469.541666666664</v>
      </c>
      <c r="E5" s="33">
        <f>'JADE+TIGER'!E5</f>
        <v>42470.5</v>
      </c>
      <c r="F5" s="33">
        <f>'JADE+TIGER'!F5</f>
        <v>42471.770833333336</v>
      </c>
      <c r="G5" s="54" t="s">
        <v>169</v>
      </c>
      <c r="H5" s="113" t="str">
        <f>LEFT(H4,2)&amp;LEFT(RIGHT(H4,4),3)+1&amp;RIGHT(H4,1)</f>
        <v>FL615W</v>
      </c>
      <c r="I5" s="9">
        <f>I4+7</f>
        <v>42481</v>
      </c>
      <c r="J5" s="9">
        <f>J4+7</f>
        <v>42510</v>
      </c>
      <c r="K5" s="9">
        <f>K4+7</f>
        <v>42514</v>
      </c>
      <c r="L5" s="9">
        <f>L4+7</f>
        <v>42516</v>
      </c>
      <c r="M5" s="26">
        <f>M4+7</f>
        <v>42520</v>
      </c>
      <c r="N5" s="72"/>
    </row>
    <row r="6" spans="1:14" ht="33.75" customHeight="1">
      <c r="A6" s="7" t="str">
        <f>'JADE+TIGER'!A6</f>
        <v>MSC EMANUELA
地中海 埃马纽拉 </v>
      </c>
      <c r="B6" s="8" t="str">
        <f>'JADE+TIGER'!B6</f>
        <v>FJ616W</v>
      </c>
      <c r="C6" s="33">
        <f>'JADE+TIGER'!C6</f>
        <v>42476.416666666664</v>
      </c>
      <c r="D6" s="33">
        <f>'JADE+TIGER'!D6</f>
        <v>42476.541666666664</v>
      </c>
      <c r="E6" s="33">
        <f>'JADE+TIGER'!E6</f>
        <v>42477.5</v>
      </c>
      <c r="F6" s="33">
        <f>'JADE+TIGER'!F6</f>
        <v>42478.770833333336</v>
      </c>
      <c r="G6" s="112" t="s">
        <v>310</v>
      </c>
      <c r="H6" s="113" t="str">
        <f>LEFT(H5,2)&amp;LEFT(RIGHT(H5,4),3)+1&amp;RIGHT(H5,1)</f>
        <v>FL616W</v>
      </c>
      <c r="I6" s="9">
        <f aca="true" t="shared" si="0" ref="I6:M8">I5+7</f>
        <v>42488</v>
      </c>
      <c r="J6" s="9">
        <f t="shared" si="0"/>
        <v>42517</v>
      </c>
      <c r="K6" s="9">
        <f t="shared" si="0"/>
        <v>42521</v>
      </c>
      <c r="L6" s="9">
        <f t="shared" si="0"/>
        <v>42523</v>
      </c>
      <c r="M6" s="26">
        <f t="shared" si="0"/>
        <v>42527</v>
      </c>
      <c r="N6" s="22"/>
    </row>
    <row r="7" spans="1:15" ht="33.75" customHeight="1">
      <c r="A7" s="7" t="str">
        <f>'JADE+TIGER'!A7</f>
        <v>MSC CAPELLA
地中海 卡佩拉</v>
      </c>
      <c r="B7" s="8" t="str">
        <f>'JADE+TIGER'!B7</f>
        <v>FJ617W</v>
      </c>
      <c r="C7" s="33">
        <f>'JADE+TIGER'!C7</f>
        <v>42483.416666666664</v>
      </c>
      <c r="D7" s="33">
        <f>'JADE+TIGER'!D7</f>
        <v>42483.541666666664</v>
      </c>
      <c r="E7" s="33">
        <f>'JADE+TIGER'!E7</f>
        <v>42484.5</v>
      </c>
      <c r="F7" s="33">
        <f>'JADE+TIGER'!F7</f>
        <v>42485.770833333336</v>
      </c>
      <c r="G7" s="54" t="s">
        <v>311</v>
      </c>
      <c r="H7" s="113" t="str">
        <f>LEFT(H6,2)&amp;LEFT(RIGHT(H6,4),3)+1&amp;RIGHT(H6,1)</f>
        <v>FL617W</v>
      </c>
      <c r="I7" s="9">
        <f t="shared" si="0"/>
        <v>42495</v>
      </c>
      <c r="J7" s="9">
        <f t="shared" si="0"/>
        <v>42524</v>
      </c>
      <c r="K7" s="9">
        <f t="shared" si="0"/>
        <v>42528</v>
      </c>
      <c r="L7" s="9">
        <f t="shared" si="0"/>
        <v>42530</v>
      </c>
      <c r="M7" s="26">
        <f t="shared" si="0"/>
        <v>42534</v>
      </c>
      <c r="N7" s="72"/>
      <c r="O7" s="1" t="s">
        <v>53</v>
      </c>
    </row>
    <row r="8" spans="1:13" ht="33.75" customHeight="1">
      <c r="A8" s="7" t="str">
        <f>'JADE+TIGER'!A8</f>
        <v>MSC GENOVA
地中海热那亚</v>
      </c>
      <c r="B8" s="8" t="str">
        <f>'JADE+TIGER'!B8</f>
        <v>FJ618W</v>
      </c>
      <c r="C8" s="33">
        <f>'JADE+TIGER'!C8</f>
        <v>42490.416666666664</v>
      </c>
      <c r="D8" s="33">
        <f>'JADE+TIGER'!D8</f>
        <v>42490.541666666664</v>
      </c>
      <c r="E8" s="33">
        <f>'JADE+TIGER'!E8</f>
        <v>42491.5</v>
      </c>
      <c r="F8" s="33">
        <f>'JADE+TIGER'!F8</f>
        <v>42492.770833333336</v>
      </c>
      <c r="G8" s="54" t="s">
        <v>312</v>
      </c>
      <c r="H8" s="113" t="s">
        <v>246</v>
      </c>
      <c r="I8" s="9">
        <f t="shared" si="0"/>
        <v>42502</v>
      </c>
      <c r="J8" s="9">
        <f t="shared" si="0"/>
        <v>42531</v>
      </c>
      <c r="K8" s="9">
        <f t="shared" si="0"/>
        <v>42535</v>
      </c>
      <c r="L8" s="9">
        <f t="shared" si="0"/>
        <v>42537</v>
      </c>
      <c r="M8" s="26">
        <f t="shared" si="0"/>
        <v>42541</v>
      </c>
    </row>
    <row r="9" spans="1:13" ht="33.75" customHeight="1" thickBot="1">
      <c r="A9" s="10" t="str">
        <f>'JADE+TIGER'!A9</f>
        <v>MSC SAVONA
地中海 萨沃纳</v>
      </c>
      <c r="B9" s="11" t="str">
        <f>'JADE+TIGER'!B9</f>
        <v>FJ619W</v>
      </c>
      <c r="C9" s="52">
        <f>'JADE+TIGER'!C9</f>
        <v>42497.416666666664</v>
      </c>
      <c r="D9" s="52">
        <f>'JADE+TIGER'!D9</f>
        <v>42497.541666666664</v>
      </c>
      <c r="E9" s="52">
        <f>'JADE+TIGER'!E9</f>
        <v>42498.5</v>
      </c>
      <c r="F9" s="52">
        <f>'JADE+TIGER'!F9</f>
        <v>42499.770833333336</v>
      </c>
      <c r="G9" s="149" t="s">
        <v>313</v>
      </c>
      <c r="H9" s="75" t="s">
        <v>314</v>
      </c>
      <c r="I9" s="12">
        <f>I8+7</f>
        <v>42509</v>
      </c>
      <c r="J9" s="12">
        <f>J8+7</f>
        <v>42538</v>
      </c>
      <c r="K9" s="12">
        <f>K8+7</f>
        <v>42542</v>
      </c>
      <c r="L9" s="12">
        <f>L8+7</f>
        <v>42544</v>
      </c>
      <c r="M9" s="19">
        <f>M8+7</f>
        <v>42548</v>
      </c>
    </row>
    <row r="10" spans="5:8" ht="35.25" customHeight="1" thickBot="1">
      <c r="E10" s="306"/>
      <c r="F10" s="306"/>
      <c r="G10" s="305" t="s">
        <v>9</v>
      </c>
      <c r="H10" s="305"/>
    </row>
    <row r="11" spans="1:15" ht="21" customHeight="1">
      <c r="A11" s="270" t="s">
        <v>2</v>
      </c>
      <c r="B11" s="246" t="s">
        <v>3</v>
      </c>
      <c r="C11" s="258" t="s">
        <v>0</v>
      </c>
      <c r="D11" s="258"/>
      <c r="E11" s="258"/>
      <c r="F11" s="258"/>
      <c r="G11" s="300" t="s">
        <v>6</v>
      </c>
      <c r="H11" s="302" t="s">
        <v>3</v>
      </c>
      <c r="I11" s="303" t="s">
        <v>7</v>
      </c>
      <c r="J11" s="4" t="s">
        <v>107</v>
      </c>
      <c r="K11" s="4" t="s">
        <v>19</v>
      </c>
      <c r="L11" s="4" t="s">
        <v>17</v>
      </c>
      <c r="M11" s="4" t="s">
        <v>25</v>
      </c>
      <c r="N11" s="4" t="s">
        <v>69</v>
      </c>
      <c r="O11" s="16" t="s">
        <v>70</v>
      </c>
    </row>
    <row r="12" spans="1:15" s="13" customFormat="1" ht="15" customHeight="1">
      <c r="A12" s="271"/>
      <c r="B12" s="247"/>
      <c r="C12" s="208" t="s">
        <v>4</v>
      </c>
      <c r="D12" s="107" t="s">
        <v>50</v>
      </c>
      <c r="E12" s="208" t="s">
        <v>1</v>
      </c>
      <c r="F12" s="208" t="s">
        <v>5</v>
      </c>
      <c r="G12" s="301"/>
      <c r="H12" s="249"/>
      <c r="I12" s="304"/>
      <c r="J12" s="6" t="s">
        <v>1</v>
      </c>
      <c r="K12" s="6" t="s">
        <v>1</v>
      </c>
      <c r="L12" s="6" t="s">
        <v>1</v>
      </c>
      <c r="M12" s="6" t="s">
        <v>1</v>
      </c>
      <c r="N12" s="6" t="s">
        <v>1</v>
      </c>
      <c r="O12" s="17" t="s">
        <v>1</v>
      </c>
    </row>
    <row r="13" spans="1:15" s="13" customFormat="1" ht="33.75" customHeight="1">
      <c r="A13" s="95" t="str">
        <f>'JADE+TIGER'!A4</f>
        <v>MSC BEATRICE
地中海比特丽斯</v>
      </c>
      <c r="B13" s="113" t="str">
        <f>'JADE+TIGER'!B4</f>
        <v>FJ614W</v>
      </c>
      <c r="C13" s="114">
        <f>'JADE+TIGER'!C4</f>
        <v>42462.416666666664</v>
      </c>
      <c r="D13" s="114">
        <f>'JADE+TIGER'!D4</f>
        <v>42462.541666666664</v>
      </c>
      <c r="E13" s="114">
        <f>'JADE+TIGER'!E4</f>
        <v>42463.5</v>
      </c>
      <c r="F13" s="114">
        <f>'JADE+TIGER'!F4</f>
        <v>42464.770833333336</v>
      </c>
      <c r="G13" s="115" t="s">
        <v>161</v>
      </c>
      <c r="H13" s="113" t="s">
        <v>330</v>
      </c>
      <c r="I13" s="179">
        <v>42470</v>
      </c>
      <c r="J13" s="179">
        <v>42493</v>
      </c>
      <c r="K13" s="179">
        <v>42495</v>
      </c>
      <c r="L13" s="179">
        <v>42499</v>
      </c>
      <c r="M13" s="179">
        <v>42501</v>
      </c>
      <c r="N13" s="179">
        <v>42502</v>
      </c>
      <c r="O13" s="181">
        <v>42504</v>
      </c>
    </row>
    <row r="14" spans="1:15" s="13" customFormat="1" ht="33.75" customHeight="1">
      <c r="A14" s="95" t="str">
        <f>'JADE+TIGER'!A5</f>
        <v>MSC FAUSTINA
地中海 福丝蒂娜</v>
      </c>
      <c r="B14" s="113" t="str">
        <f>'JADE+TIGER'!B5</f>
        <v>FJ615W</v>
      </c>
      <c r="C14" s="114">
        <f>'JADE+TIGER'!C5</f>
        <v>42469.416666666664</v>
      </c>
      <c r="D14" s="114">
        <f>'JADE+TIGER'!D5</f>
        <v>42469.541666666664</v>
      </c>
      <c r="E14" s="114">
        <f>'JADE+TIGER'!E5</f>
        <v>42470.5</v>
      </c>
      <c r="F14" s="114">
        <f>'JADE+TIGER'!F5</f>
        <v>42471.770833333336</v>
      </c>
      <c r="G14" s="115" t="s">
        <v>162</v>
      </c>
      <c r="H14" s="113" t="str">
        <f>LEFT(H13,2)&amp;LEFT(RIGHT(H13,4),3)+1&amp;RIGHT(H13,1)</f>
        <v>FD615W</v>
      </c>
      <c r="I14" s="9">
        <f aca="true" t="shared" si="1" ref="I14:J18">I13+7</f>
        <v>42477</v>
      </c>
      <c r="J14" s="9">
        <f t="shared" si="1"/>
        <v>42500</v>
      </c>
      <c r="K14" s="9">
        <f aca="true" t="shared" si="2" ref="K14:O18">K13+7</f>
        <v>42502</v>
      </c>
      <c r="L14" s="9">
        <f t="shared" si="2"/>
        <v>42506</v>
      </c>
      <c r="M14" s="9">
        <f t="shared" si="2"/>
        <v>42508</v>
      </c>
      <c r="N14" s="9">
        <f t="shared" si="2"/>
        <v>42509</v>
      </c>
      <c r="O14" s="26">
        <f t="shared" si="2"/>
        <v>42511</v>
      </c>
    </row>
    <row r="15" spans="1:15" ht="33.75" customHeight="1">
      <c r="A15" s="78" t="str">
        <f>'JADE+TIGER'!A6</f>
        <v>MSC EMANUELA
地中海 埃马纽拉 </v>
      </c>
      <c r="B15" s="98" t="str">
        <f>'JADE+TIGER'!B6</f>
        <v>FJ616W</v>
      </c>
      <c r="C15" s="206">
        <f>'JADE+TIGER'!C6</f>
        <v>42476.416666666664</v>
      </c>
      <c r="D15" s="206">
        <f>'JADE+TIGER'!D6</f>
        <v>42476.541666666664</v>
      </c>
      <c r="E15" s="206">
        <f>'JADE+TIGER'!E6</f>
        <v>42477.5</v>
      </c>
      <c r="F15" s="206">
        <f>'JADE+TIGER'!F6</f>
        <v>42478.770833333336</v>
      </c>
      <c r="G15" s="115" t="s">
        <v>331</v>
      </c>
      <c r="H15" s="113" t="str">
        <f>LEFT(H14,2)&amp;LEFT(RIGHT(H14,4),3)+1&amp;RIGHT(H14,1)</f>
        <v>FD616W</v>
      </c>
      <c r="I15" s="9">
        <f t="shared" si="1"/>
        <v>42484</v>
      </c>
      <c r="J15" s="9">
        <f t="shared" si="1"/>
        <v>42507</v>
      </c>
      <c r="K15" s="9">
        <f t="shared" si="2"/>
        <v>42509</v>
      </c>
      <c r="L15" s="9">
        <f t="shared" si="2"/>
        <v>42513</v>
      </c>
      <c r="M15" s="9">
        <f t="shared" si="2"/>
        <v>42515</v>
      </c>
      <c r="N15" s="9">
        <f t="shared" si="2"/>
        <v>42516</v>
      </c>
      <c r="O15" s="26">
        <f t="shared" si="2"/>
        <v>42518</v>
      </c>
    </row>
    <row r="16" spans="1:15" ht="33.75" customHeight="1">
      <c r="A16" s="78" t="str">
        <f>'JADE+TIGER'!A7</f>
        <v>MSC CAPELLA
地中海 卡佩拉</v>
      </c>
      <c r="B16" s="98" t="str">
        <f>'JADE+TIGER'!B7</f>
        <v>FJ617W</v>
      </c>
      <c r="C16" s="206">
        <f>'JADE+TIGER'!C7</f>
        <v>42483.416666666664</v>
      </c>
      <c r="D16" s="206">
        <f>'JADE+TIGER'!D7</f>
        <v>42483.541666666664</v>
      </c>
      <c r="E16" s="206">
        <f>'JADE+TIGER'!E7</f>
        <v>42484.5</v>
      </c>
      <c r="F16" s="206">
        <f>'JADE+TIGER'!F7</f>
        <v>42485.770833333336</v>
      </c>
      <c r="G16" s="115" t="s">
        <v>332</v>
      </c>
      <c r="H16" s="113" t="str">
        <f>LEFT(H15,2)&amp;LEFT(RIGHT(H15,4),3)+1&amp;RIGHT(H15,1)</f>
        <v>FD617W</v>
      </c>
      <c r="I16" s="9">
        <f t="shared" si="1"/>
        <v>42491</v>
      </c>
      <c r="J16" s="9">
        <f t="shared" si="1"/>
        <v>42514</v>
      </c>
      <c r="K16" s="9">
        <f t="shared" si="2"/>
        <v>42516</v>
      </c>
      <c r="L16" s="9">
        <f t="shared" si="2"/>
        <v>42520</v>
      </c>
      <c r="M16" s="9">
        <f t="shared" si="2"/>
        <v>42522</v>
      </c>
      <c r="N16" s="9">
        <f t="shared" si="2"/>
        <v>42523</v>
      </c>
      <c r="O16" s="26">
        <f t="shared" si="2"/>
        <v>42525</v>
      </c>
    </row>
    <row r="17" spans="1:15" ht="33.75" customHeight="1">
      <c r="A17" s="78" t="str">
        <f>'JADE+TIGER'!A8</f>
        <v>MSC GENOVA
地中海热那亚</v>
      </c>
      <c r="B17" s="98" t="str">
        <f>'JADE+TIGER'!B8</f>
        <v>FJ618W</v>
      </c>
      <c r="C17" s="206">
        <f>'JADE+TIGER'!C8</f>
        <v>42490.416666666664</v>
      </c>
      <c r="D17" s="206">
        <f>'JADE+TIGER'!D8</f>
        <v>42490.541666666664</v>
      </c>
      <c r="E17" s="206">
        <f>'JADE+TIGER'!E8</f>
        <v>42491.5</v>
      </c>
      <c r="F17" s="206">
        <f>'JADE+TIGER'!F8</f>
        <v>42492.770833333336</v>
      </c>
      <c r="G17" s="115" t="s">
        <v>333</v>
      </c>
      <c r="H17" s="113" t="str">
        <f>LEFT(H16,2)&amp;LEFT(RIGHT(H16,4),3)+1&amp;RIGHT(H16,1)</f>
        <v>FD618W</v>
      </c>
      <c r="I17" s="179">
        <f t="shared" si="1"/>
        <v>42498</v>
      </c>
      <c r="J17" s="179">
        <f t="shared" si="1"/>
        <v>42521</v>
      </c>
      <c r="K17" s="179">
        <f t="shared" si="2"/>
        <v>42523</v>
      </c>
      <c r="L17" s="179">
        <f t="shared" si="2"/>
        <v>42527</v>
      </c>
      <c r="M17" s="179">
        <f t="shared" si="2"/>
        <v>42529</v>
      </c>
      <c r="N17" s="179">
        <f t="shared" si="2"/>
        <v>42530</v>
      </c>
      <c r="O17" s="181">
        <f t="shared" si="2"/>
        <v>42532</v>
      </c>
    </row>
    <row r="18" spans="1:15" ht="33.75" customHeight="1" thickBot="1">
      <c r="A18" s="82" t="str">
        <f>'JADE+TIGER'!A9</f>
        <v>MSC SAVONA
地中海 萨沃纳</v>
      </c>
      <c r="B18" s="99" t="str">
        <f>'JADE+TIGER'!B9</f>
        <v>FJ619W</v>
      </c>
      <c r="C18" s="207">
        <f>'JADE+TIGER'!C9</f>
        <v>42497.416666666664</v>
      </c>
      <c r="D18" s="207">
        <f>'JADE+TIGER'!D9</f>
        <v>42497.541666666664</v>
      </c>
      <c r="E18" s="207">
        <f>'JADE+TIGER'!E9</f>
        <v>42498.5</v>
      </c>
      <c r="F18" s="207">
        <f>'JADE+TIGER'!F9</f>
        <v>42499.770833333336</v>
      </c>
      <c r="G18" s="100" t="s">
        <v>334</v>
      </c>
      <c r="H18" s="75" t="str">
        <f>LEFT(H17,2)&amp;LEFT(RIGHT(H17,4),3)+1&amp;RIGHT(H17,1)</f>
        <v>FD619W</v>
      </c>
      <c r="I18" s="12">
        <f t="shared" si="1"/>
        <v>42505</v>
      </c>
      <c r="J18" s="12">
        <f t="shared" si="1"/>
        <v>42528</v>
      </c>
      <c r="K18" s="12">
        <f t="shared" si="2"/>
        <v>42530</v>
      </c>
      <c r="L18" s="12">
        <f t="shared" si="2"/>
        <v>42534</v>
      </c>
      <c r="M18" s="12">
        <f t="shared" si="2"/>
        <v>42536</v>
      </c>
      <c r="N18" s="12">
        <f t="shared" si="2"/>
        <v>42537</v>
      </c>
      <c r="O18" s="19">
        <f t="shared" si="2"/>
        <v>42539</v>
      </c>
    </row>
    <row r="20" ht="11.25">
      <c r="A20" s="13" t="s">
        <v>45</v>
      </c>
    </row>
    <row r="21" ht="11.25">
      <c r="A21" s="13" t="s">
        <v>16</v>
      </c>
    </row>
    <row r="22" ht="12">
      <c r="A22" s="20" t="s">
        <v>122</v>
      </c>
    </row>
    <row r="23" spans="1:8" ht="11.25">
      <c r="A23" s="1" t="s">
        <v>136</v>
      </c>
      <c r="F23" s="69"/>
      <c r="G23" s="1"/>
      <c r="H23" s="1"/>
    </row>
  </sheetData>
  <sheetProtection/>
  <mergeCells count="16">
    <mergeCell ref="G10:H10"/>
    <mergeCell ref="E10:F10"/>
    <mergeCell ref="I2:I3"/>
    <mergeCell ref="E1:F1"/>
    <mergeCell ref="A2:A3"/>
    <mergeCell ref="B2:B3"/>
    <mergeCell ref="C2:F2"/>
    <mergeCell ref="G2:G3"/>
    <mergeCell ref="H2:H3"/>
    <mergeCell ref="G1:H1"/>
    <mergeCell ref="A11:A12"/>
    <mergeCell ref="B11:B12"/>
    <mergeCell ref="C11:F11"/>
    <mergeCell ref="G11:G12"/>
    <mergeCell ref="H11:H12"/>
    <mergeCell ref="I11:I12"/>
  </mergeCells>
  <printOptions/>
  <pageMargins left="0.25" right="0.25" top="0.75" bottom="0.75" header="0.3" footer="0.3"/>
  <pageSetup fitToHeight="1" fitToWidth="1" horizontalDpi="600" verticalDpi="600" orientation="landscape" scale="60" r:id="rId3"/>
  <legacyDrawing r:id="rId2"/>
  <oleObjects>
    <oleObject progId="MS_ClipArt_Gallery" shapeId="163360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="90" zoomScaleNormal="90" workbookViewId="0" topLeftCell="A1">
      <selection activeCell="O8" sqref="O8"/>
    </sheetView>
  </sheetViews>
  <sheetFormatPr defaultColWidth="9.140625" defaultRowHeight="12.75"/>
  <cols>
    <col min="1" max="1" width="21.7109375" style="1" customWidth="1"/>
    <col min="2" max="2" width="12.00390625" style="1" customWidth="1"/>
    <col min="3" max="4" width="17.57421875" style="1" customWidth="1"/>
    <col min="5" max="6" width="16.00390625" style="1" customWidth="1"/>
    <col min="7" max="7" width="28.8515625" style="84" customWidth="1"/>
    <col min="8" max="8" width="13.28125" style="84" customWidth="1"/>
    <col min="9" max="9" width="9.00390625" style="1" customWidth="1"/>
    <col min="10" max="10" width="10.28125" style="1" bestFit="1" customWidth="1"/>
    <col min="11" max="11" width="12.7109375" style="1" bestFit="1" customWidth="1"/>
    <col min="12" max="12" width="8.7109375" style="1" bestFit="1" customWidth="1"/>
    <col min="13" max="13" width="12.7109375" style="1" bestFit="1" customWidth="1"/>
    <col min="14" max="16384" width="8.8515625" style="1" customWidth="1"/>
  </cols>
  <sheetData>
    <row r="1" spans="3:13" ht="54.75" customHeight="1" thickBot="1">
      <c r="C1" s="35"/>
      <c r="D1" s="35"/>
      <c r="E1" s="245" t="s">
        <v>67</v>
      </c>
      <c r="F1" s="245"/>
      <c r="G1" s="35"/>
      <c r="H1" s="1"/>
      <c r="I1" s="53"/>
      <c r="M1" s="34">
        <f>'ALBATROSS+SWAN'!M2</f>
        <v>42461</v>
      </c>
    </row>
    <row r="2" spans="1:13" ht="21" customHeight="1">
      <c r="A2" s="256" t="s">
        <v>2</v>
      </c>
      <c r="B2" s="246" t="s">
        <v>3</v>
      </c>
      <c r="C2" s="243" t="s">
        <v>0</v>
      </c>
      <c r="D2" s="243"/>
      <c r="E2" s="243"/>
      <c r="F2" s="243"/>
      <c r="G2" s="243" t="s">
        <v>6</v>
      </c>
      <c r="H2" s="243" t="s">
        <v>3</v>
      </c>
      <c r="I2" s="246" t="s">
        <v>7</v>
      </c>
      <c r="J2" s="3" t="s">
        <v>31</v>
      </c>
      <c r="K2" s="3" t="s">
        <v>23</v>
      </c>
      <c r="L2" s="3" t="s">
        <v>21</v>
      </c>
      <c r="M2" s="50" t="s">
        <v>20</v>
      </c>
    </row>
    <row r="3" spans="1:13" ht="13.5" customHeight="1">
      <c r="A3" s="257"/>
      <c r="B3" s="247"/>
      <c r="C3" s="6" t="s">
        <v>4</v>
      </c>
      <c r="D3" s="6" t="s">
        <v>27</v>
      </c>
      <c r="E3" s="6" t="s">
        <v>1</v>
      </c>
      <c r="F3" s="6" t="s">
        <v>5</v>
      </c>
      <c r="G3" s="244"/>
      <c r="H3" s="244"/>
      <c r="I3" s="247"/>
      <c r="J3" s="6" t="s">
        <v>1</v>
      </c>
      <c r="K3" s="6" t="s">
        <v>1</v>
      </c>
      <c r="L3" s="6" t="s">
        <v>1</v>
      </c>
      <c r="M3" s="17" t="s">
        <v>1</v>
      </c>
    </row>
    <row r="4" spans="1:13" ht="33.75" customHeight="1">
      <c r="A4" s="7" t="str">
        <f>'JADE+TIGER'!A4</f>
        <v>MSC BEATRICE
地中海比特丽斯</v>
      </c>
      <c r="B4" s="8" t="str">
        <f>'JADE+TIGER'!B4</f>
        <v>FJ614W</v>
      </c>
      <c r="C4" s="33">
        <f>'JADE+TIGER'!C4</f>
        <v>42462.416666666664</v>
      </c>
      <c r="D4" s="33">
        <f>'JADE+TIGER'!D4</f>
        <v>42462.541666666664</v>
      </c>
      <c r="E4" s="33">
        <f>'JADE+TIGER'!E4</f>
        <v>42463.5</v>
      </c>
      <c r="F4" s="33">
        <f>'JADE+TIGER'!F4</f>
        <v>42464.770833333336</v>
      </c>
      <c r="G4" s="54" t="s">
        <v>170</v>
      </c>
      <c r="H4" s="107" t="s">
        <v>176</v>
      </c>
      <c r="I4" s="9">
        <v>42472</v>
      </c>
      <c r="J4" s="9">
        <v>42501</v>
      </c>
      <c r="K4" s="9">
        <v>42503</v>
      </c>
      <c r="L4" s="9">
        <v>42504</v>
      </c>
      <c r="M4" s="26">
        <v>42507</v>
      </c>
    </row>
    <row r="5" spans="1:13" s="210" customFormat="1" ht="33.75" customHeight="1">
      <c r="A5" s="7" t="str">
        <f>'JADE+TIGER'!A5</f>
        <v>MSC FAUSTINA
地中海 福丝蒂娜</v>
      </c>
      <c r="B5" s="8" t="str">
        <f>'JADE+TIGER'!B5</f>
        <v>FJ615W</v>
      </c>
      <c r="C5" s="33">
        <f>'JADE+TIGER'!C5</f>
        <v>42469.416666666664</v>
      </c>
      <c r="D5" s="33">
        <f>'JADE+TIGER'!D5</f>
        <v>42469.541666666664</v>
      </c>
      <c r="E5" s="33">
        <f>'JADE+TIGER'!E5</f>
        <v>42470.5</v>
      </c>
      <c r="F5" s="33">
        <f>'JADE+TIGER'!F5</f>
        <v>42471.770833333336</v>
      </c>
      <c r="G5" s="54" t="s">
        <v>171</v>
      </c>
      <c r="H5" s="107" t="s">
        <v>177</v>
      </c>
      <c r="I5" s="9">
        <f aca="true" t="shared" si="0" ref="I5:M7">I4+7</f>
        <v>42479</v>
      </c>
      <c r="J5" s="9">
        <f t="shared" si="0"/>
        <v>42508</v>
      </c>
      <c r="K5" s="9">
        <f t="shared" si="0"/>
        <v>42510</v>
      </c>
      <c r="L5" s="9">
        <f t="shared" si="0"/>
        <v>42511</v>
      </c>
      <c r="M5" s="26">
        <f t="shared" si="0"/>
        <v>42514</v>
      </c>
    </row>
    <row r="6" spans="1:13" ht="33.75" customHeight="1">
      <c r="A6" s="119" t="str">
        <f>'JADE+TIGER'!A6</f>
        <v>MSC EMANUELA
地中海 埃马纽拉 </v>
      </c>
      <c r="B6" s="119" t="str">
        <f>'JADE+TIGER'!B6</f>
        <v>FJ616W</v>
      </c>
      <c r="C6" s="33">
        <f>'JADE+TIGER'!C6</f>
        <v>42476.416666666664</v>
      </c>
      <c r="D6" s="33">
        <f>'JADE+TIGER'!D6</f>
        <v>42476.541666666664</v>
      </c>
      <c r="E6" s="33">
        <f>'JADE+TIGER'!E6</f>
        <v>42477.5</v>
      </c>
      <c r="F6" s="33">
        <f>'JADE+TIGER'!F6</f>
        <v>42478.770833333336</v>
      </c>
      <c r="G6" s="54" t="s">
        <v>335</v>
      </c>
      <c r="H6" s="107" t="s">
        <v>178</v>
      </c>
      <c r="I6" s="9">
        <f t="shared" si="0"/>
        <v>42486</v>
      </c>
      <c r="J6" s="9">
        <f t="shared" si="0"/>
        <v>42515</v>
      </c>
      <c r="K6" s="9">
        <f t="shared" si="0"/>
        <v>42517</v>
      </c>
      <c r="L6" s="9">
        <f t="shared" si="0"/>
        <v>42518</v>
      </c>
      <c r="M6" s="26">
        <f t="shared" si="0"/>
        <v>42521</v>
      </c>
    </row>
    <row r="7" spans="1:14" ht="33.75" customHeight="1">
      <c r="A7" s="7" t="str">
        <f>'JADE+TIGER'!A7</f>
        <v>MSC CAPELLA
地中海 卡佩拉</v>
      </c>
      <c r="B7" s="8" t="str">
        <f>'JADE+TIGER'!B7</f>
        <v>FJ617W</v>
      </c>
      <c r="C7" s="33">
        <f>'JADE+TIGER'!C7</f>
        <v>42483.416666666664</v>
      </c>
      <c r="D7" s="33">
        <f>'JADE+TIGER'!D7</f>
        <v>42483.541666666664</v>
      </c>
      <c r="E7" s="33">
        <f>'JADE+TIGER'!E7</f>
        <v>42484.5</v>
      </c>
      <c r="F7" s="33">
        <f>'JADE+TIGER'!F7</f>
        <v>42485.770833333336</v>
      </c>
      <c r="G7" s="54" t="s">
        <v>141</v>
      </c>
      <c r="H7" s="107" t="str">
        <f>LEFT(RIGHT(H6,4),3)+1&amp;RIGHT(H6,1)</f>
        <v>617W</v>
      </c>
      <c r="I7" s="9">
        <f t="shared" si="0"/>
        <v>42493</v>
      </c>
      <c r="J7" s="9">
        <f t="shared" si="0"/>
        <v>42522</v>
      </c>
      <c r="K7" s="9">
        <f t="shared" si="0"/>
        <v>42524</v>
      </c>
      <c r="L7" s="9">
        <f t="shared" si="0"/>
        <v>42525</v>
      </c>
      <c r="M7" s="26">
        <f t="shared" si="0"/>
        <v>42528</v>
      </c>
      <c r="N7" s="1" t="s">
        <v>53</v>
      </c>
    </row>
    <row r="8" spans="1:13" ht="33.75" customHeight="1">
      <c r="A8" s="7" t="str">
        <f>'JADE+TIGER'!A8</f>
        <v>MSC GENOVA
地中海热那亚</v>
      </c>
      <c r="B8" s="8" t="str">
        <f>'JADE+TIGER'!B8</f>
        <v>FJ618W</v>
      </c>
      <c r="C8" s="33">
        <f>'JADE+TIGER'!C8</f>
        <v>42490.416666666664</v>
      </c>
      <c r="D8" s="33">
        <f>'JADE+TIGER'!D8</f>
        <v>42490.541666666664</v>
      </c>
      <c r="E8" s="33">
        <f>'JADE+TIGER'!E8</f>
        <v>42491.5</v>
      </c>
      <c r="F8" s="33">
        <f>'JADE+TIGER'!F8</f>
        <v>42492.770833333336</v>
      </c>
      <c r="G8" s="54" t="s">
        <v>336</v>
      </c>
      <c r="H8" s="107" t="str">
        <f>LEFT(RIGHT(H7,4),3)+1&amp;RIGHT(H7,1)</f>
        <v>618W</v>
      </c>
      <c r="I8" s="9">
        <f aca="true" t="shared" si="1" ref="I8:M9">I7+7</f>
        <v>42500</v>
      </c>
      <c r="J8" s="9">
        <f t="shared" si="1"/>
        <v>42529</v>
      </c>
      <c r="K8" s="9">
        <f t="shared" si="1"/>
        <v>42531</v>
      </c>
      <c r="L8" s="9">
        <f t="shared" si="1"/>
        <v>42532</v>
      </c>
      <c r="M8" s="26">
        <f t="shared" si="1"/>
        <v>42535</v>
      </c>
    </row>
    <row r="9" spans="1:13" ht="33.75" customHeight="1" thickBot="1">
      <c r="A9" s="10" t="str">
        <f>'JADE+TIGER'!A9</f>
        <v>MSC SAVONA
地中海 萨沃纳</v>
      </c>
      <c r="B9" s="11" t="str">
        <f>'JADE+TIGER'!B9</f>
        <v>FJ619W</v>
      </c>
      <c r="C9" s="52">
        <f>'JADE+TIGER'!C9</f>
        <v>42497.416666666664</v>
      </c>
      <c r="D9" s="52">
        <f>'JADE+TIGER'!D9</f>
        <v>42497.541666666664</v>
      </c>
      <c r="E9" s="52">
        <f>'JADE+TIGER'!E9</f>
        <v>42498.5</v>
      </c>
      <c r="F9" s="52">
        <f>'JADE+TIGER'!F9</f>
        <v>42499.770833333336</v>
      </c>
      <c r="G9" s="149" t="s">
        <v>337</v>
      </c>
      <c r="H9" s="146" t="str">
        <f>LEFT(RIGHT(H8,4),3)+1&amp;RIGHT(H8,1)</f>
        <v>619W</v>
      </c>
      <c r="I9" s="12">
        <f t="shared" si="1"/>
        <v>42507</v>
      </c>
      <c r="J9" s="12">
        <f t="shared" si="1"/>
        <v>42536</v>
      </c>
      <c r="K9" s="12">
        <f t="shared" si="1"/>
        <v>42538</v>
      </c>
      <c r="L9" s="12">
        <f t="shared" si="1"/>
        <v>42539</v>
      </c>
      <c r="M9" s="19">
        <f t="shared" si="1"/>
        <v>42542</v>
      </c>
    </row>
    <row r="10" spans="3:10" ht="31.5" customHeight="1" thickBot="1">
      <c r="C10" s="35"/>
      <c r="D10" s="35"/>
      <c r="E10" s="245" t="s">
        <v>46</v>
      </c>
      <c r="F10" s="245"/>
      <c r="G10" s="35"/>
      <c r="H10" s="1"/>
      <c r="I10" s="53"/>
      <c r="J10" s="34"/>
    </row>
    <row r="11" spans="1:13" ht="21" customHeight="1">
      <c r="A11" s="256" t="s">
        <v>2</v>
      </c>
      <c r="B11" s="246" t="s">
        <v>3</v>
      </c>
      <c r="C11" s="258" t="s">
        <v>0</v>
      </c>
      <c r="D11" s="258"/>
      <c r="E11" s="258"/>
      <c r="F11" s="258"/>
      <c r="G11" s="243" t="s">
        <v>6</v>
      </c>
      <c r="H11" s="243" t="s">
        <v>3</v>
      </c>
      <c r="I11" s="246" t="s">
        <v>7</v>
      </c>
      <c r="J11" s="3" t="s">
        <v>31</v>
      </c>
      <c r="K11" s="3" t="s">
        <v>20</v>
      </c>
      <c r="L11" s="178" t="s">
        <v>68</v>
      </c>
      <c r="M11" s="177"/>
    </row>
    <row r="12" spans="1:12" ht="13.5" customHeight="1">
      <c r="A12" s="257"/>
      <c r="B12" s="247"/>
      <c r="C12" s="6" t="s">
        <v>4</v>
      </c>
      <c r="D12" s="6" t="s">
        <v>27</v>
      </c>
      <c r="E12" s="6" t="s">
        <v>1</v>
      </c>
      <c r="F12" s="6" t="s">
        <v>5</v>
      </c>
      <c r="G12" s="244"/>
      <c r="H12" s="244"/>
      <c r="I12" s="247"/>
      <c r="J12" s="5" t="s">
        <v>1</v>
      </c>
      <c r="K12" s="6" t="s">
        <v>1</v>
      </c>
      <c r="L12" s="125" t="s">
        <v>1</v>
      </c>
    </row>
    <row r="13" spans="1:12" ht="33.75" customHeight="1">
      <c r="A13" s="7" t="str">
        <f>'JADE+TIGER'!A4</f>
        <v>MSC BEATRICE
地中海比特丽斯</v>
      </c>
      <c r="B13" s="8" t="str">
        <f>'JADE+TIGER'!B4</f>
        <v>FJ614W</v>
      </c>
      <c r="C13" s="33">
        <f>'JADE+TIGER'!C4</f>
        <v>42462.416666666664</v>
      </c>
      <c r="D13" s="33">
        <f>'JADE+TIGER'!D4</f>
        <v>42462.541666666664</v>
      </c>
      <c r="E13" s="33">
        <f>'JADE+TIGER'!E4</f>
        <v>42463.5</v>
      </c>
      <c r="F13" s="33">
        <f>'JADE+TIGER'!F4</f>
        <v>42464.770833333336</v>
      </c>
      <c r="G13" s="54" t="s">
        <v>172</v>
      </c>
      <c r="H13" s="107" t="s">
        <v>176</v>
      </c>
      <c r="I13" s="9">
        <v>42471</v>
      </c>
      <c r="J13" s="9">
        <v>42496</v>
      </c>
      <c r="K13" s="9">
        <v>42499</v>
      </c>
      <c r="L13" s="26">
        <v>42502</v>
      </c>
    </row>
    <row r="14" spans="1:12" ht="33" customHeight="1">
      <c r="A14" s="7" t="str">
        <f>'JADE+TIGER'!A5</f>
        <v>MSC FAUSTINA
地中海 福丝蒂娜</v>
      </c>
      <c r="B14" s="8" t="str">
        <f>'JADE+TIGER'!B5</f>
        <v>FJ615W</v>
      </c>
      <c r="C14" s="33">
        <f>'JADE+TIGER'!C5</f>
        <v>42469.416666666664</v>
      </c>
      <c r="D14" s="33">
        <f>'JADE+TIGER'!D5</f>
        <v>42469.541666666664</v>
      </c>
      <c r="E14" s="33">
        <f>'JADE+TIGER'!E5</f>
        <v>42470.5</v>
      </c>
      <c r="F14" s="33">
        <f>'JADE+TIGER'!F5</f>
        <v>42471.770833333336</v>
      </c>
      <c r="G14" s="54" t="s">
        <v>173</v>
      </c>
      <c r="H14" s="107" t="s">
        <v>177</v>
      </c>
      <c r="I14" s="9">
        <f aca="true" t="shared" si="2" ref="I14:L18">I13+7</f>
        <v>42478</v>
      </c>
      <c r="J14" s="9">
        <f t="shared" si="2"/>
        <v>42503</v>
      </c>
      <c r="K14" s="9">
        <f t="shared" si="2"/>
        <v>42506</v>
      </c>
      <c r="L14" s="26">
        <f t="shared" si="2"/>
        <v>42509</v>
      </c>
    </row>
    <row r="15" spans="1:12" ht="33.75" customHeight="1">
      <c r="A15" s="119" t="str">
        <f>'JADE+TIGER'!A6</f>
        <v>MSC EMANUELA
地中海 埃马纽拉 </v>
      </c>
      <c r="B15" s="119" t="str">
        <f>'JADE+TIGER'!B6</f>
        <v>FJ616W</v>
      </c>
      <c r="C15" s="33">
        <f>'JADE+TIGER'!C6</f>
        <v>42476.416666666664</v>
      </c>
      <c r="D15" s="33">
        <f>'JADE+TIGER'!D6</f>
        <v>42476.541666666664</v>
      </c>
      <c r="E15" s="33">
        <f>'JADE+TIGER'!E6</f>
        <v>42477.5</v>
      </c>
      <c r="F15" s="33">
        <f>'JADE+TIGER'!F6</f>
        <v>42478.770833333336</v>
      </c>
      <c r="G15" s="54" t="s">
        <v>315</v>
      </c>
      <c r="H15" s="107" t="str">
        <f>LEFT(RIGHT(H14,4),3)+1&amp;RIGHT(H14,1)</f>
        <v>616W</v>
      </c>
      <c r="I15" s="9">
        <f t="shared" si="2"/>
        <v>42485</v>
      </c>
      <c r="J15" s="9">
        <f t="shared" si="2"/>
        <v>42510</v>
      </c>
      <c r="K15" s="9">
        <f t="shared" si="2"/>
        <v>42513</v>
      </c>
      <c r="L15" s="26">
        <f t="shared" si="2"/>
        <v>42516</v>
      </c>
    </row>
    <row r="16" spans="1:12" ht="33.75" customHeight="1">
      <c r="A16" s="7" t="str">
        <f>'JADE+TIGER'!A7</f>
        <v>MSC CAPELLA
地中海 卡佩拉</v>
      </c>
      <c r="B16" s="8" t="str">
        <f>'JADE+TIGER'!B7</f>
        <v>FJ617W</v>
      </c>
      <c r="C16" s="33">
        <f>'JADE+TIGER'!C7</f>
        <v>42483.416666666664</v>
      </c>
      <c r="D16" s="33">
        <f>'JADE+TIGER'!D7</f>
        <v>42483.541666666664</v>
      </c>
      <c r="E16" s="33">
        <f>'JADE+TIGER'!E7</f>
        <v>42484.5</v>
      </c>
      <c r="F16" s="33">
        <f>'JADE+TIGER'!F7</f>
        <v>42485.770833333336</v>
      </c>
      <c r="G16" s="54" t="s">
        <v>316</v>
      </c>
      <c r="H16" s="107" t="s">
        <v>319</v>
      </c>
      <c r="I16" s="9">
        <f t="shared" si="2"/>
        <v>42492</v>
      </c>
      <c r="J16" s="9">
        <f t="shared" si="2"/>
        <v>42517</v>
      </c>
      <c r="K16" s="9">
        <f t="shared" si="2"/>
        <v>42520</v>
      </c>
      <c r="L16" s="26">
        <f t="shared" si="2"/>
        <v>42523</v>
      </c>
    </row>
    <row r="17" spans="1:12" ht="33.75" customHeight="1">
      <c r="A17" s="7" t="str">
        <f>'JADE+TIGER'!A8</f>
        <v>MSC GENOVA
地中海热那亚</v>
      </c>
      <c r="B17" s="8" t="str">
        <f>'JADE+TIGER'!B8</f>
        <v>FJ618W</v>
      </c>
      <c r="C17" s="33">
        <f>'JADE+TIGER'!C8</f>
        <v>42490.416666666664</v>
      </c>
      <c r="D17" s="33">
        <f>'JADE+TIGER'!D8</f>
        <v>42490.541666666664</v>
      </c>
      <c r="E17" s="33">
        <f>'JADE+TIGER'!E8</f>
        <v>42491.5</v>
      </c>
      <c r="F17" s="33">
        <f>'JADE+TIGER'!F8</f>
        <v>42492.770833333336</v>
      </c>
      <c r="G17" s="54" t="s">
        <v>317</v>
      </c>
      <c r="H17" s="107" t="s">
        <v>246</v>
      </c>
      <c r="I17" s="9">
        <f t="shared" si="2"/>
        <v>42499</v>
      </c>
      <c r="J17" s="9">
        <f t="shared" si="2"/>
        <v>42524</v>
      </c>
      <c r="K17" s="9">
        <f t="shared" si="2"/>
        <v>42527</v>
      </c>
      <c r="L17" s="26">
        <f t="shared" si="2"/>
        <v>42530</v>
      </c>
    </row>
    <row r="18" spans="1:12" ht="33.75" customHeight="1" thickBot="1">
      <c r="A18" s="10" t="str">
        <f>'JADE+TIGER'!A9</f>
        <v>MSC SAVONA
地中海 萨沃纳</v>
      </c>
      <c r="B18" s="11" t="str">
        <f>'JADE+TIGER'!B9</f>
        <v>FJ619W</v>
      </c>
      <c r="C18" s="52">
        <f>'JADE+TIGER'!C9</f>
        <v>42497.416666666664</v>
      </c>
      <c r="D18" s="52">
        <f>'JADE+TIGER'!D9</f>
        <v>42497.541666666664</v>
      </c>
      <c r="E18" s="52">
        <f>'JADE+TIGER'!E9</f>
        <v>42498.5</v>
      </c>
      <c r="F18" s="52">
        <f>'JADE+TIGER'!F9</f>
        <v>42499.770833333336</v>
      </c>
      <c r="G18" s="149" t="s">
        <v>318</v>
      </c>
      <c r="H18" s="146" t="str">
        <f>LEFT(RIGHT(H17,4),3)+1&amp;RIGHT(H17,1)</f>
        <v>619W</v>
      </c>
      <c r="I18" s="12">
        <f t="shared" si="2"/>
        <v>42506</v>
      </c>
      <c r="J18" s="12">
        <f t="shared" si="2"/>
        <v>42531</v>
      </c>
      <c r="K18" s="12">
        <f t="shared" si="2"/>
        <v>42534</v>
      </c>
      <c r="L18" s="19">
        <f t="shared" si="2"/>
        <v>42537</v>
      </c>
    </row>
    <row r="19" spans="1:10" ht="12">
      <c r="A19" s="21"/>
      <c r="B19" s="21"/>
      <c r="C19" s="70"/>
      <c r="D19" s="70"/>
      <c r="E19" s="70"/>
      <c r="F19" s="70"/>
      <c r="G19" s="85"/>
      <c r="H19" s="86"/>
      <c r="I19" s="22"/>
      <c r="J19" s="22"/>
    </row>
    <row r="20" spans="1:8" s="13" customFormat="1" ht="11.25">
      <c r="A20" s="13" t="s">
        <v>45</v>
      </c>
      <c r="G20" s="87"/>
      <c r="H20" s="87"/>
    </row>
    <row r="21" spans="1:8" s="13" customFormat="1" ht="11.25">
      <c r="A21" s="13" t="s">
        <v>16</v>
      </c>
      <c r="G21" s="87"/>
      <c r="H21" s="87"/>
    </row>
    <row r="22" spans="1:12" s="13" customFormat="1" ht="12">
      <c r="A22" s="20" t="s">
        <v>122</v>
      </c>
      <c r="G22" s="87"/>
      <c r="H22" s="87"/>
      <c r="K22" s="20"/>
      <c r="L22" s="20"/>
    </row>
    <row r="23" spans="1:8" ht="11.25">
      <c r="A23" s="1" t="s">
        <v>136</v>
      </c>
      <c r="F23" s="69"/>
      <c r="G23" s="1"/>
      <c r="H23" s="1"/>
    </row>
    <row r="24" ht="11.25">
      <c r="G24" s="84" t="s">
        <v>53</v>
      </c>
    </row>
  </sheetData>
  <sheetProtection/>
  <mergeCells count="14">
    <mergeCell ref="I2:I3"/>
    <mergeCell ref="E10:F10"/>
    <mergeCell ref="A11:A12"/>
    <mergeCell ref="B11:B12"/>
    <mergeCell ref="C11:F11"/>
    <mergeCell ref="G11:G12"/>
    <mergeCell ref="H11:H12"/>
    <mergeCell ref="I11:I12"/>
    <mergeCell ref="E1:F1"/>
    <mergeCell ref="A2:A3"/>
    <mergeCell ref="B2:B3"/>
    <mergeCell ref="C2:F2"/>
    <mergeCell ref="G2:G3"/>
    <mergeCell ref="H2:H3"/>
  </mergeCells>
  <printOptions/>
  <pageMargins left="0.04" right="0" top="0.5" bottom="0.15" header="0.5" footer="0.15"/>
  <pageSetup fitToHeight="1" fitToWidth="1" horizontalDpi="600" verticalDpi="600" orientation="landscape" scale="68" r:id="rId3"/>
  <legacyDrawing r:id="rId2"/>
  <oleObjects>
    <oleObject progId="MS_ClipArt_Gallery" shapeId="1479681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S24"/>
  <sheetViews>
    <sheetView zoomScale="90" zoomScaleNormal="90" workbookViewId="0" topLeftCell="A1">
      <selection activeCell="P5" sqref="P5"/>
    </sheetView>
  </sheetViews>
  <sheetFormatPr defaultColWidth="9.140625" defaultRowHeight="12.75"/>
  <cols>
    <col min="1" max="1" width="22.140625" style="27" customWidth="1"/>
    <col min="2" max="2" width="10.57421875" style="28" customWidth="1"/>
    <col min="3" max="4" width="19.7109375" style="27" customWidth="1"/>
    <col min="5" max="6" width="16.57421875" style="27" bestFit="1" customWidth="1"/>
    <col min="7" max="7" width="22.421875" style="27" bestFit="1" customWidth="1"/>
    <col min="8" max="8" width="8.57421875" style="27" customWidth="1"/>
    <col min="9" max="9" width="10.7109375" style="27" customWidth="1"/>
    <col min="10" max="10" width="10.00390625" style="27" bestFit="1" customWidth="1"/>
    <col min="11" max="11" width="10.7109375" style="27" customWidth="1"/>
    <col min="12" max="12" width="14.421875" style="27" bestFit="1" customWidth="1"/>
    <col min="13" max="13" width="12.00390625" style="27" customWidth="1"/>
    <col min="14" max="14" width="10.57421875" style="27" customWidth="1"/>
    <col min="15" max="15" width="10.00390625" style="27" customWidth="1"/>
    <col min="16" max="16384" width="9.140625" style="27" customWidth="1"/>
  </cols>
  <sheetData>
    <row r="1" spans="1:12" ht="54.75" customHeight="1" thickBot="1">
      <c r="A1" s="80"/>
      <c r="B1" s="111"/>
      <c r="C1" s="80"/>
      <c r="D1" s="80"/>
      <c r="E1" s="80"/>
      <c r="F1" s="299" t="s">
        <v>71</v>
      </c>
      <c r="G1" s="299"/>
      <c r="H1" s="299"/>
      <c r="L1" s="34">
        <f>'ALBATROSS+SWAN'!M2</f>
        <v>42461</v>
      </c>
    </row>
    <row r="2" spans="1:13" s="1" customFormat="1" ht="12" customHeight="1">
      <c r="A2" s="270" t="s">
        <v>2</v>
      </c>
      <c r="B2" s="246" t="s">
        <v>3</v>
      </c>
      <c r="C2" s="258" t="s">
        <v>0</v>
      </c>
      <c r="D2" s="258"/>
      <c r="E2" s="258"/>
      <c r="F2" s="258"/>
      <c r="G2" s="300" t="s">
        <v>6</v>
      </c>
      <c r="H2" s="302" t="s">
        <v>3</v>
      </c>
      <c r="I2" s="303" t="s">
        <v>7</v>
      </c>
      <c r="J2" s="4" t="s">
        <v>105</v>
      </c>
      <c r="K2" s="4" t="s">
        <v>72</v>
      </c>
      <c r="L2" s="4" t="s">
        <v>73</v>
      </c>
      <c r="M2" s="16" t="s">
        <v>74</v>
      </c>
    </row>
    <row r="3" spans="1:13" s="1" customFormat="1" ht="12">
      <c r="A3" s="271"/>
      <c r="B3" s="247"/>
      <c r="C3" s="188" t="s">
        <v>4</v>
      </c>
      <c r="D3" s="107" t="s">
        <v>50</v>
      </c>
      <c r="E3" s="188" t="s">
        <v>1</v>
      </c>
      <c r="F3" s="188" t="s">
        <v>5</v>
      </c>
      <c r="G3" s="301"/>
      <c r="H3" s="249"/>
      <c r="I3" s="304"/>
      <c r="J3" s="6" t="s">
        <v>1</v>
      </c>
      <c r="K3" s="6" t="s">
        <v>1</v>
      </c>
      <c r="L3" s="6" t="s">
        <v>1</v>
      </c>
      <c r="M3" s="17" t="s">
        <v>1</v>
      </c>
    </row>
    <row r="4" spans="1:13" s="1" customFormat="1" ht="33" customHeight="1">
      <c r="A4" s="118" t="str">
        <f>'JADE+TIGER'!A4</f>
        <v>MSC BEATRICE
地中海比特丽斯</v>
      </c>
      <c r="B4" s="119" t="str">
        <f>'JADE+TIGER'!B4</f>
        <v>FJ614W</v>
      </c>
      <c r="C4" s="33">
        <f>'JADE+TIGER'!C4</f>
        <v>42462.416666666664</v>
      </c>
      <c r="D4" s="33">
        <f>'JADE+TIGER'!D4</f>
        <v>42462.541666666664</v>
      </c>
      <c r="E4" s="33">
        <f>'JADE+TIGER'!E4</f>
        <v>42463.5</v>
      </c>
      <c r="F4" s="33">
        <f>'JADE+TIGER'!F4</f>
        <v>42464.770833333336</v>
      </c>
      <c r="G4" s="92" t="s">
        <v>139</v>
      </c>
      <c r="H4" s="108" t="s">
        <v>177</v>
      </c>
      <c r="I4" s="9">
        <v>42471</v>
      </c>
      <c r="J4" s="9">
        <v>42494</v>
      </c>
      <c r="K4" s="9">
        <v>42499</v>
      </c>
      <c r="L4" s="9">
        <v>42501</v>
      </c>
      <c r="M4" s="26">
        <v>42503</v>
      </c>
    </row>
    <row r="5" spans="1:13" s="1" customFormat="1" ht="33" customHeight="1">
      <c r="A5" s="118" t="str">
        <f>'JADE+TIGER'!A5</f>
        <v>MSC FAUSTINA
地中海 福丝蒂娜</v>
      </c>
      <c r="B5" s="119" t="str">
        <f>'JADE+TIGER'!B5</f>
        <v>FJ615W</v>
      </c>
      <c r="C5" s="33">
        <f>'JADE+TIGER'!C5</f>
        <v>42469.416666666664</v>
      </c>
      <c r="D5" s="33">
        <f>'JADE+TIGER'!D5</f>
        <v>42469.541666666664</v>
      </c>
      <c r="E5" s="33">
        <f>'JADE+TIGER'!E5</f>
        <v>42470.5</v>
      </c>
      <c r="F5" s="33">
        <f>'JADE+TIGER'!F5</f>
        <v>42471.770833333336</v>
      </c>
      <c r="G5" s="92" t="s">
        <v>140</v>
      </c>
      <c r="H5" s="108" t="s">
        <v>178</v>
      </c>
      <c r="I5" s="9">
        <f aca="true" t="shared" si="0" ref="I5:M9">I4+7</f>
        <v>42478</v>
      </c>
      <c r="J5" s="9">
        <f t="shared" si="0"/>
        <v>42501</v>
      </c>
      <c r="K5" s="9">
        <f t="shared" si="0"/>
        <v>42506</v>
      </c>
      <c r="L5" s="9">
        <f t="shared" si="0"/>
        <v>42508</v>
      </c>
      <c r="M5" s="26">
        <f t="shared" si="0"/>
        <v>42510</v>
      </c>
    </row>
    <row r="6" spans="1:13" s="1" customFormat="1" ht="33" customHeight="1">
      <c r="A6" s="118" t="str">
        <f>'JADE+TIGER'!A6</f>
        <v>MSC EMANUELA
地中海 埃马纽拉 </v>
      </c>
      <c r="B6" s="119" t="str">
        <f>'JADE+TIGER'!B6</f>
        <v>FJ616W</v>
      </c>
      <c r="C6" s="33">
        <f>'JADE+TIGER'!C6</f>
        <v>42476.416666666664</v>
      </c>
      <c r="D6" s="33">
        <f>'JADE+TIGER'!D6</f>
        <v>42476.541666666664</v>
      </c>
      <c r="E6" s="33">
        <f>'JADE+TIGER'!E6</f>
        <v>42477.5</v>
      </c>
      <c r="F6" s="33">
        <f>'JADE+TIGER'!F6</f>
        <v>42478.770833333336</v>
      </c>
      <c r="G6" s="92" t="s">
        <v>338</v>
      </c>
      <c r="H6" s="108" t="s">
        <v>257</v>
      </c>
      <c r="I6" s="9">
        <f t="shared" si="0"/>
        <v>42485</v>
      </c>
      <c r="J6" s="9">
        <f t="shared" si="0"/>
        <v>42508</v>
      </c>
      <c r="K6" s="9">
        <f t="shared" si="0"/>
        <v>42513</v>
      </c>
      <c r="L6" s="9">
        <f t="shared" si="0"/>
        <v>42515</v>
      </c>
      <c r="M6" s="26">
        <f t="shared" si="0"/>
        <v>42517</v>
      </c>
    </row>
    <row r="7" spans="1:13" s="1" customFormat="1" ht="33" customHeight="1">
      <c r="A7" s="118" t="str">
        <f>'JADE+TIGER'!A7</f>
        <v>MSC CAPELLA
地中海 卡佩拉</v>
      </c>
      <c r="B7" s="119" t="str">
        <f>'JADE+TIGER'!B7</f>
        <v>FJ617W</v>
      </c>
      <c r="C7" s="33">
        <f>'JADE+TIGER'!C7</f>
        <v>42483.416666666664</v>
      </c>
      <c r="D7" s="33">
        <f>'JADE+TIGER'!D7</f>
        <v>42483.541666666664</v>
      </c>
      <c r="E7" s="33">
        <f>'JADE+TIGER'!E7</f>
        <v>42484.5</v>
      </c>
      <c r="F7" s="33">
        <f>'JADE+TIGER'!F7</f>
        <v>42485.770833333336</v>
      </c>
      <c r="G7" s="92" t="s">
        <v>339</v>
      </c>
      <c r="H7" s="108" t="s">
        <v>246</v>
      </c>
      <c r="I7" s="9">
        <f t="shared" si="0"/>
        <v>42492</v>
      </c>
      <c r="J7" s="9">
        <f t="shared" si="0"/>
        <v>42515</v>
      </c>
      <c r="K7" s="9">
        <f t="shared" si="0"/>
        <v>42520</v>
      </c>
      <c r="L7" s="9">
        <f t="shared" si="0"/>
        <v>42522</v>
      </c>
      <c r="M7" s="26">
        <f t="shared" si="0"/>
        <v>42524</v>
      </c>
    </row>
    <row r="8" spans="1:13" s="1" customFormat="1" ht="33" customHeight="1">
      <c r="A8" s="118" t="str">
        <f>'JADE+TIGER'!A8</f>
        <v>MSC GENOVA
地中海热那亚</v>
      </c>
      <c r="B8" s="119" t="str">
        <f>'JADE+TIGER'!B8</f>
        <v>FJ618W</v>
      </c>
      <c r="C8" s="33">
        <f>'JADE+TIGER'!C8</f>
        <v>42490.416666666664</v>
      </c>
      <c r="D8" s="33">
        <f>'JADE+TIGER'!D8</f>
        <v>42490.541666666664</v>
      </c>
      <c r="E8" s="33">
        <f>'JADE+TIGER'!E8</f>
        <v>42491.5</v>
      </c>
      <c r="F8" s="33">
        <f>'JADE+TIGER'!F8</f>
        <v>42492.770833333336</v>
      </c>
      <c r="G8" s="92" t="s">
        <v>340</v>
      </c>
      <c r="H8" s="108" t="s">
        <v>248</v>
      </c>
      <c r="I8" s="9">
        <f t="shared" si="0"/>
        <v>42499</v>
      </c>
      <c r="J8" s="9">
        <f t="shared" si="0"/>
        <v>42522</v>
      </c>
      <c r="K8" s="9">
        <f t="shared" si="0"/>
        <v>42527</v>
      </c>
      <c r="L8" s="9">
        <f t="shared" si="0"/>
        <v>42529</v>
      </c>
      <c r="M8" s="26">
        <f t="shared" si="0"/>
        <v>42531</v>
      </c>
    </row>
    <row r="9" spans="1:13" s="1" customFormat="1" ht="33" customHeight="1" thickBot="1">
      <c r="A9" s="147" t="str">
        <f>'JADE+TIGER'!A9</f>
        <v>MSC SAVONA
地中海 萨沃纳</v>
      </c>
      <c r="B9" s="120" t="str">
        <f>'JADE+TIGER'!B9</f>
        <v>FJ619W</v>
      </c>
      <c r="C9" s="52">
        <f>'JADE+TIGER'!C9</f>
        <v>42497.416666666664</v>
      </c>
      <c r="D9" s="52">
        <f>'JADE+TIGER'!D9</f>
        <v>42497.541666666664</v>
      </c>
      <c r="E9" s="52">
        <f>'JADE+TIGER'!E9</f>
        <v>42498.5</v>
      </c>
      <c r="F9" s="52">
        <f>'JADE+TIGER'!F9</f>
        <v>42499.770833333336</v>
      </c>
      <c r="G9" s="148" t="s">
        <v>341</v>
      </c>
      <c r="H9" s="109" t="s">
        <v>255</v>
      </c>
      <c r="I9" s="12">
        <f t="shared" si="0"/>
        <v>42506</v>
      </c>
      <c r="J9" s="12">
        <f t="shared" si="0"/>
        <v>42529</v>
      </c>
      <c r="K9" s="12">
        <f t="shared" si="0"/>
        <v>42534</v>
      </c>
      <c r="L9" s="12">
        <f t="shared" si="0"/>
        <v>42536</v>
      </c>
      <c r="M9" s="19">
        <f t="shared" si="0"/>
        <v>42538</v>
      </c>
    </row>
    <row r="10" spans="2:10" s="36" customFormat="1" ht="29.25" customHeight="1" thickBot="1">
      <c r="B10" s="56"/>
      <c r="F10" s="291" t="s">
        <v>52</v>
      </c>
      <c r="G10" s="291"/>
      <c r="H10" s="15"/>
      <c r="J10" s="37"/>
    </row>
    <row r="11" spans="1:15" s="36" customFormat="1" ht="12.75">
      <c r="A11" s="275" t="s">
        <v>2</v>
      </c>
      <c r="B11" s="263" t="s">
        <v>3</v>
      </c>
      <c r="C11" s="277" t="s">
        <v>0</v>
      </c>
      <c r="D11" s="277"/>
      <c r="E11" s="277"/>
      <c r="F11" s="277"/>
      <c r="G11" s="263" t="s">
        <v>6</v>
      </c>
      <c r="H11" s="265" t="s">
        <v>3</v>
      </c>
      <c r="I11" s="267" t="s">
        <v>7</v>
      </c>
      <c r="J11" s="200" t="s">
        <v>87</v>
      </c>
      <c r="K11" s="200" t="s">
        <v>10</v>
      </c>
      <c r="L11" s="200" t="s">
        <v>115</v>
      </c>
      <c r="M11" s="200" t="s">
        <v>116</v>
      </c>
      <c r="N11" s="200" t="s">
        <v>61</v>
      </c>
      <c r="O11" s="88" t="s">
        <v>88</v>
      </c>
    </row>
    <row r="12" spans="1:15" s="36" customFormat="1" ht="12" customHeight="1">
      <c r="A12" s="276"/>
      <c r="B12" s="264"/>
      <c r="C12" s="201" t="s">
        <v>4</v>
      </c>
      <c r="D12" s="202" t="s">
        <v>50</v>
      </c>
      <c r="E12" s="201" t="s">
        <v>1</v>
      </c>
      <c r="F12" s="201" t="s">
        <v>5</v>
      </c>
      <c r="G12" s="264"/>
      <c r="H12" s="266"/>
      <c r="I12" s="268"/>
      <c r="J12" s="201" t="s">
        <v>1</v>
      </c>
      <c r="K12" s="201" t="s">
        <v>1</v>
      </c>
      <c r="L12" s="201" t="s">
        <v>1</v>
      </c>
      <c r="M12" s="201" t="s">
        <v>1</v>
      </c>
      <c r="N12" s="201" t="s">
        <v>1</v>
      </c>
      <c r="O12" s="89" t="s">
        <v>1</v>
      </c>
    </row>
    <row r="13" spans="1:19" s="157" customFormat="1" ht="33.75" customHeight="1">
      <c r="A13" s="78" t="str">
        <f>'JADE+TIGER'!A4</f>
        <v>MSC BEATRICE
地中海比特丽斯</v>
      </c>
      <c r="B13" s="98" t="str">
        <f>'JADE+TIGER'!B4</f>
        <v>FJ614W</v>
      </c>
      <c r="C13" s="203">
        <f>'JADE+TIGER'!C4</f>
        <v>42462.416666666664</v>
      </c>
      <c r="D13" s="203">
        <f>'JADE+TIGER'!D4</f>
        <v>42462.541666666664</v>
      </c>
      <c r="E13" s="203">
        <f>'JADE+TIGER'!E4</f>
        <v>42463.5</v>
      </c>
      <c r="F13" s="203">
        <f>'JADE+TIGER'!F4</f>
        <v>42464.770833333336</v>
      </c>
      <c r="G13" s="54" t="s">
        <v>285</v>
      </c>
      <c r="H13" s="8" t="s">
        <v>286</v>
      </c>
      <c r="I13" s="9">
        <v>42474</v>
      </c>
      <c r="J13" s="9">
        <v>42487</v>
      </c>
      <c r="K13" s="9">
        <v>42493</v>
      </c>
      <c r="L13" s="9">
        <v>42495</v>
      </c>
      <c r="M13" s="9">
        <v>42496</v>
      </c>
      <c r="N13" s="9">
        <v>42499</v>
      </c>
      <c r="O13" s="26">
        <v>42502</v>
      </c>
      <c r="P13" s="158"/>
      <c r="Q13" s="84"/>
      <c r="R13" s="84"/>
      <c r="S13" s="84"/>
    </row>
    <row r="14" spans="1:15" s="42" customFormat="1" ht="33.75" customHeight="1">
      <c r="A14" s="78" t="str">
        <f>'JADE+TIGER'!A5</f>
        <v>MSC FAUSTINA
地中海 福丝蒂娜</v>
      </c>
      <c r="B14" s="98" t="str">
        <f>'JADE+TIGER'!B5</f>
        <v>FJ615W</v>
      </c>
      <c r="C14" s="203">
        <f>'JADE+TIGER'!C5</f>
        <v>42469.416666666664</v>
      </c>
      <c r="D14" s="203">
        <f>'JADE+TIGER'!D5</f>
        <v>42469.541666666664</v>
      </c>
      <c r="E14" s="203">
        <f>'JADE+TIGER'!E5</f>
        <v>42470.5</v>
      </c>
      <c r="F14" s="203">
        <f>'JADE+TIGER'!F5</f>
        <v>42471.770833333336</v>
      </c>
      <c r="G14" s="54" t="s">
        <v>117</v>
      </c>
      <c r="H14" s="8" t="str">
        <f>LEFT(H13,2)&amp;LEFT(RIGHT(H13,4),3)+1&amp;RIGHT(H13,1)</f>
        <v>FK616A</v>
      </c>
      <c r="I14" s="9">
        <f aca="true" t="shared" si="1" ref="I14:O18">I13+7</f>
        <v>42481</v>
      </c>
      <c r="J14" s="9">
        <f t="shared" si="1"/>
        <v>42494</v>
      </c>
      <c r="K14" s="9">
        <f t="shared" si="1"/>
        <v>42500</v>
      </c>
      <c r="L14" s="9">
        <f t="shared" si="1"/>
        <v>42502</v>
      </c>
      <c r="M14" s="9">
        <f t="shared" si="1"/>
        <v>42503</v>
      </c>
      <c r="N14" s="9">
        <f t="shared" si="1"/>
        <v>42506</v>
      </c>
      <c r="O14" s="26">
        <f t="shared" si="1"/>
        <v>42509</v>
      </c>
    </row>
    <row r="15" spans="1:15" s="42" customFormat="1" ht="33.75" customHeight="1">
      <c r="A15" s="78" t="str">
        <f>'JADE+TIGER'!A6</f>
        <v>MSC EMANUELA
地中海 埃马纽拉 </v>
      </c>
      <c r="B15" s="98" t="str">
        <f>'JADE+TIGER'!B6</f>
        <v>FJ616W</v>
      </c>
      <c r="C15" s="203">
        <f>'JADE+TIGER'!C6</f>
        <v>42476.416666666664</v>
      </c>
      <c r="D15" s="203">
        <f>'JADE+TIGER'!D6</f>
        <v>42476.541666666664</v>
      </c>
      <c r="E15" s="203">
        <f>'JADE+TIGER'!E6</f>
        <v>42477.5</v>
      </c>
      <c r="F15" s="203">
        <f>'JADE+TIGER'!F6</f>
        <v>42478.770833333336</v>
      </c>
      <c r="G15" s="54" t="s">
        <v>287</v>
      </c>
      <c r="H15" s="8" t="str">
        <f>LEFT(H14,2)&amp;LEFT(RIGHT(H14,4),3)+1&amp;RIGHT(H14,1)</f>
        <v>FK617A</v>
      </c>
      <c r="I15" s="9">
        <f t="shared" si="1"/>
        <v>42488</v>
      </c>
      <c r="J15" s="9">
        <f t="shared" si="1"/>
        <v>42501</v>
      </c>
      <c r="K15" s="9">
        <f t="shared" si="1"/>
        <v>42507</v>
      </c>
      <c r="L15" s="9">
        <f t="shared" si="1"/>
        <v>42509</v>
      </c>
      <c r="M15" s="9">
        <f t="shared" si="1"/>
        <v>42510</v>
      </c>
      <c r="N15" s="9">
        <f t="shared" si="1"/>
        <v>42513</v>
      </c>
      <c r="O15" s="26">
        <f t="shared" si="1"/>
        <v>42516</v>
      </c>
    </row>
    <row r="16" spans="1:15" s="42" customFormat="1" ht="33.75" customHeight="1">
      <c r="A16" s="78" t="str">
        <f>'JADE+TIGER'!A7</f>
        <v>MSC CAPELLA
地中海 卡佩拉</v>
      </c>
      <c r="B16" s="98" t="str">
        <f>'JADE+TIGER'!B7</f>
        <v>FJ617W</v>
      </c>
      <c r="C16" s="203">
        <f>'JADE+TIGER'!C7</f>
        <v>42483.416666666664</v>
      </c>
      <c r="D16" s="203">
        <f>'JADE+TIGER'!D7</f>
        <v>42483.541666666664</v>
      </c>
      <c r="E16" s="203">
        <f>'JADE+TIGER'!E7</f>
        <v>42484.5</v>
      </c>
      <c r="F16" s="203">
        <f>'JADE+TIGER'!F7</f>
        <v>42485.770833333336</v>
      </c>
      <c r="G16" s="54" t="s">
        <v>97</v>
      </c>
      <c r="H16" s="8" t="str">
        <f>LEFT(H15,2)&amp;LEFT(RIGHT(H15,4),3)+1&amp;RIGHT(H15,1)</f>
        <v>FK618A</v>
      </c>
      <c r="I16" s="9">
        <f t="shared" si="1"/>
        <v>42495</v>
      </c>
      <c r="J16" s="9">
        <f t="shared" si="1"/>
        <v>42508</v>
      </c>
      <c r="K16" s="9">
        <f t="shared" si="1"/>
        <v>42514</v>
      </c>
      <c r="L16" s="9">
        <f t="shared" si="1"/>
        <v>42516</v>
      </c>
      <c r="M16" s="9">
        <f t="shared" si="1"/>
        <v>42517</v>
      </c>
      <c r="N16" s="9">
        <f t="shared" si="1"/>
        <v>42520</v>
      </c>
      <c r="O16" s="26">
        <f t="shared" si="1"/>
        <v>42523</v>
      </c>
    </row>
    <row r="17" spans="1:15" s="1" customFormat="1" ht="33.75" customHeight="1">
      <c r="A17" s="78" t="str">
        <f>'JADE+TIGER'!A8</f>
        <v>MSC GENOVA
地中海热那亚</v>
      </c>
      <c r="B17" s="98" t="str">
        <f>'JADE+TIGER'!B8</f>
        <v>FJ618W</v>
      </c>
      <c r="C17" s="203">
        <f>'JADE+TIGER'!C8</f>
        <v>42490.416666666664</v>
      </c>
      <c r="D17" s="203">
        <f>'JADE+TIGER'!D8</f>
        <v>42490.541666666664</v>
      </c>
      <c r="E17" s="203">
        <f>'JADE+TIGER'!E8</f>
        <v>42491.5</v>
      </c>
      <c r="F17" s="203">
        <f>'JADE+TIGER'!F8</f>
        <v>42492.770833333336</v>
      </c>
      <c r="G17" s="54" t="s">
        <v>118</v>
      </c>
      <c r="H17" s="8" t="str">
        <f>LEFT(H16,2)&amp;LEFT(RIGHT(H16,4),3)+1&amp;RIGHT(H16,1)</f>
        <v>FK619A</v>
      </c>
      <c r="I17" s="9">
        <f t="shared" si="1"/>
        <v>42502</v>
      </c>
      <c r="J17" s="9">
        <f t="shared" si="1"/>
        <v>42515</v>
      </c>
      <c r="K17" s="9">
        <f t="shared" si="1"/>
        <v>42521</v>
      </c>
      <c r="L17" s="9">
        <f t="shared" si="1"/>
        <v>42523</v>
      </c>
      <c r="M17" s="9">
        <f t="shared" si="1"/>
        <v>42524</v>
      </c>
      <c r="N17" s="9">
        <f t="shared" si="1"/>
        <v>42527</v>
      </c>
      <c r="O17" s="26">
        <f t="shared" si="1"/>
        <v>42530</v>
      </c>
    </row>
    <row r="18" spans="1:15" s="1" customFormat="1" ht="33.75" customHeight="1" thickBot="1">
      <c r="A18" s="82" t="str">
        <f>'JADE+TIGER'!A9</f>
        <v>MSC SAVONA
地中海 萨沃纳</v>
      </c>
      <c r="B18" s="99" t="str">
        <f>'JADE+TIGER'!B9</f>
        <v>FJ619W</v>
      </c>
      <c r="C18" s="204">
        <f>'JADE+TIGER'!C9</f>
        <v>42497.416666666664</v>
      </c>
      <c r="D18" s="204">
        <f>'JADE+TIGER'!D9</f>
        <v>42497.541666666664</v>
      </c>
      <c r="E18" s="204">
        <f>'JADE+TIGER'!E9</f>
        <v>42498.5</v>
      </c>
      <c r="F18" s="204">
        <f>'JADE+TIGER'!F9</f>
        <v>42499.770833333336</v>
      </c>
      <c r="G18" s="149" t="s">
        <v>288</v>
      </c>
      <c r="H18" s="11" t="str">
        <f>LEFT(H17,2)&amp;LEFT(RIGHT(H17,4),3)+1&amp;RIGHT(H17,1)</f>
        <v>FK620A</v>
      </c>
      <c r="I18" s="12">
        <f t="shared" si="1"/>
        <v>42509</v>
      </c>
      <c r="J18" s="12">
        <f t="shared" si="1"/>
        <v>42522</v>
      </c>
      <c r="K18" s="12">
        <f t="shared" si="1"/>
        <v>42528</v>
      </c>
      <c r="L18" s="12">
        <f t="shared" si="1"/>
        <v>42530</v>
      </c>
      <c r="M18" s="12">
        <f t="shared" si="1"/>
        <v>42531</v>
      </c>
      <c r="N18" s="12">
        <f t="shared" si="1"/>
        <v>42534</v>
      </c>
      <c r="O18" s="19">
        <f t="shared" si="1"/>
        <v>42537</v>
      </c>
    </row>
    <row r="19" spans="1:11" s="14" customFormat="1" ht="12.75">
      <c r="A19" s="21"/>
      <c r="B19" s="21"/>
      <c r="C19" s="70"/>
      <c r="D19" s="70"/>
      <c r="E19" s="70"/>
      <c r="F19" s="70"/>
      <c r="G19" s="21"/>
      <c r="H19" s="21"/>
      <c r="I19" s="30"/>
      <c r="J19" s="30"/>
      <c r="K19" s="30"/>
    </row>
    <row r="20" spans="1:7" ht="12.75">
      <c r="A20" s="13" t="s">
        <v>45</v>
      </c>
      <c r="B20" s="29"/>
      <c r="C20" s="29"/>
      <c r="D20" s="29"/>
      <c r="E20" s="29"/>
      <c r="G20" s="64"/>
    </row>
    <row r="21" spans="1:5" ht="12.75">
      <c r="A21" s="29" t="s">
        <v>35</v>
      </c>
      <c r="B21" s="29"/>
      <c r="C21" s="29"/>
      <c r="D21" s="29"/>
      <c r="E21" s="29"/>
    </row>
    <row r="22" spans="1:5" ht="12.75">
      <c r="A22" s="20" t="s">
        <v>122</v>
      </c>
      <c r="B22" s="13"/>
      <c r="C22" s="13"/>
      <c r="D22" s="13"/>
      <c r="E22" s="13"/>
    </row>
    <row r="23" spans="1:6" s="1" customFormat="1" ht="11.25">
      <c r="A23" s="1" t="s">
        <v>136</v>
      </c>
      <c r="F23" s="69"/>
    </row>
    <row r="24" ht="12.75">
      <c r="F24" s="126"/>
    </row>
  </sheetData>
  <sheetProtection/>
  <mergeCells count="14">
    <mergeCell ref="C11:F11"/>
    <mergeCell ref="G11:G12"/>
    <mergeCell ref="H11:H12"/>
    <mergeCell ref="G2:G3"/>
    <mergeCell ref="F1:H1"/>
    <mergeCell ref="C2:F2"/>
    <mergeCell ref="B2:B3"/>
    <mergeCell ref="A2:A3"/>
    <mergeCell ref="I2:I3"/>
    <mergeCell ref="I11:I12"/>
    <mergeCell ref="H2:H3"/>
    <mergeCell ref="F10:G10"/>
    <mergeCell ref="A11:A12"/>
    <mergeCell ref="B11:B12"/>
  </mergeCells>
  <printOptions/>
  <pageMargins left="0.11" right="0" top="0.5" bottom="0.49" header="0.5" footer="0.5"/>
  <pageSetup fitToHeight="1" fitToWidth="1" horizontalDpi="600" verticalDpi="600" orientation="landscape" scale="63" r:id="rId4"/>
  <headerFooter alignWithMargins="0">
    <oddFooter>&amp;CFeb-2005</oddFooter>
  </headerFooter>
  <drawing r:id="rId3"/>
  <legacyDrawing r:id="rId2"/>
  <oleObjects>
    <oleObject progId="MS_ClipArt_Gallery" shapeId="2617720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N24"/>
  <sheetViews>
    <sheetView zoomScale="90" zoomScaleNormal="90" workbookViewId="0" topLeftCell="A1">
      <selection activeCell="O7" sqref="O7"/>
    </sheetView>
  </sheetViews>
  <sheetFormatPr defaultColWidth="9.140625" defaultRowHeight="12.75"/>
  <cols>
    <col min="1" max="1" width="22.140625" style="27" customWidth="1"/>
    <col min="2" max="2" width="10.57421875" style="28" customWidth="1"/>
    <col min="3" max="4" width="19.7109375" style="27" customWidth="1"/>
    <col min="5" max="6" width="16.57421875" style="27" bestFit="1" customWidth="1"/>
    <col min="7" max="7" width="22.421875" style="27" bestFit="1" customWidth="1"/>
    <col min="8" max="8" width="8.57421875" style="27" customWidth="1"/>
    <col min="9" max="9" width="10.7109375" style="27" customWidth="1"/>
    <col min="10" max="10" width="10.00390625" style="27" bestFit="1" customWidth="1"/>
    <col min="11" max="11" width="10.57421875" style="27" customWidth="1"/>
    <col min="12" max="12" width="10.28125" style="27" customWidth="1"/>
    <col min="13" max="13" width="9.140625" style="27" customWidth="1"/>
    <col min="14" max="14" width="8.7109375" style="27" customWidth="1"/>
    <col min="15" max="15" width="13.00390625" style="27" bestFit="1" customWidth="1"/>
    <col min="16" max="16384" width="9.140625" style="27" customWidth="1"/>
  </cols>
  <sheetData>
    <row r="1" spans="1:12" ht="54.75" customHeight="1" thickBot="1">
      <c r="A1" s="80"/>
      <c r="B1" s="111"/>
      <c r="C1" s="80"/>
      <c r="D1" s="80"/>
      <c r="E1" s="80"/>
      <c r="F1" s="299" t="s">
        <v>78</v>
      </c>
      <c r="G1" s="299"/>
      <c r="H1" s="299"/>
      <c r="L1" s="34">
        <f>'ALBATROSS+SWAN'!M2</f>
        <v>42461</v>
      </c>
    </row>
    <row r="2" spans="1:12" s="1" customFormat="1" ht="12">
      <c r="A2" s="256" t="s">
        <v>2</v>
      </c>
      <c r="B2" s="243" t="s">
        <v>3</v>
      </c>
      <c r="C2" s="243" t="s">
        <v>0</v>
      </c>
      <c r="D2" s="243"/>
      <c r="E2" s="243"/>
      <c r="F2" s="243"/>
      <c r="G2" s="243" t="s">
        <v>6</v>
      </c>
      <c r="H2" s="243" t="s">
        <v>3</v>
      </c>
      <c r="I2" s="246" t="s">
        <v>7</v>
      </c>
      <c r="J2" s="4" t="s">
        <v>76</v>
      </c>
      <c r="K2" s="3" t="s">
        <v>32</v>
      </c>
      <c r="L2" s="50" t="s">
        <v>79</v>
      </c>
    </row>
    <row r="3" spans="1:12" s="1" customFormat="1" ht="12">
      <c r="A3" s="257"/>
      <c r="B3" s="244"/>
      <c r="C3" s="6" t="s">
        <v>4</v>
      </c>
      <c r="D3" s="6" t="s">
        <v>50</v>
      </c>
      <c r="E3" s="6" t="s">
        <v>1</v>
      </c>
      <c r="F3" s="6" t="s">
        <v>5</v>
      </c>
      <c r="G3" s="244"/>
      <c r="H3" s="244"/>
      <c r="I3" s="247"/>
      <c r="J3" s="6" t="s">
        <v>1</v>
      </c>
      <c r="K3" s="6" t="s">
        <v>1</v>
      </c>
      <c r="L3" s="17" t="s">
        <v>1</v>
      </c>
    </row>
    <row r="4" spans="1:12" s="1" customFormat="1" ht="33" customHeight="1">
      <c r="A4" s="7" t="str">
        <f>'JADE+TIGER'!A4</f>
        <v>MSC BEATRICE
地中海比特丽斯</v>
      </c>
      <c r="B4" s="8" t="str">
        <f>'JADE+TIGER'!B4</f>
        <v>FJ614W</v>
      </c>
      <c r="C4" s="32">
        <f>'JADE+TIGER'!C4</f>
        <v>42462.416666666664</v>
      </c>
      <c r="D4" s="32">
        <f>'JADE+TIGER'!D4</f>
        <v>42462.541666666664</v>
      </c>
      <c r="E4" s="32">
        <f>'JADE+TIGER'!E4</f>
        <v>42463.5</v>
      </c>
      <c r="F4" s="32">
        <f>'JADE+TIGER'!F4</f>
        <v>42464.770833333336</v>
      </c>
      <c r="G4" s="54" t="s">
        <v>190</v>
      </c>
      <c r="H4" s="108" t="s">
        <v>191</v>
      </c>
      <c r="I4" s="77">
        <v>42473</v>
      </c>
      <c r="J4" s="18">
        <v>42506</v>
      </c>
      <c r="K4" s="9">
        <v>42510</v>
      </c>
      <c r="L4" s="121">
        <v>42512</v>
      </c>
    </row>
    <row r="5" spans="1:12" s="1" customFormat="1" ht="33" customHeight="1">
      <c r="A5" s="7" t="str">
        <f>'JADE+TIGER'!A5</f>
        <v>MSC FAUSTINA
地中海 福丝蒂娜</v>
      </c>
      <c r="B5" s="8" t="str">
        <f>'JADE+TIGER'!B5</f>
        <v>FJ615W</v>
      </c>
      <c r="C5" s="32">
        <f>'JADE+TIGER'!C5</f>
        <v>42469.416666666664</v>
      </c>
      <c r="D5" s="32">
        <f>'JADE+TIGER'!D5</f>
        <v>42469.541666666664</v>
      </c>
      <c r="E5" s="32">
        <f>'JADE+TIGER'!E5</f>
        <v>42470.5</v>
      </c>
      <c r="F5" s="32">
        <f>'JADE+TIGER'!F5</f>
        <v>42471.770833333336</v>
      </c>
      <c r="G5" s="54" t="s">
        <v>192</v>
      </c>
      <c r="H5" s="108" t="s">
        <v>193</v>
      </c>
      <c r="I5" s="9">
        <f aca="true" t="shared" si="0" ref="I5:L7">I4+7</f>
        <v>42480</v>
      </c>
      <c r="J5" s="9">
        <f t="shared" si="0"/>
        <v>42513</v>
      </c>
      <c r="K5" s="9">
        <f t="shared" si="0"/>
        <v>42517</v>
      </c>
      <c r="L5" s="26">
        <f t="shared" si="0"/>
        <v>42519</v>
      </c>
    </row>
    <row r="6" spans="1:12" s="1" customFormat="1" ht="33" customHeight="1">
      <c r="A6" s="7" t="str">
        <f>'JADE+TIGER'!A6</f>
        <v>MSC EMANUELA
地中海 埃马纽拉 </v>
      </c>
      <c r="B6" s="8" t="str">
        <f>'JADE+TIGER'!B6</f>
        <v>FJ616W</v>
      </c>
      <c r="C6" s="32">
        <f>'JADE+TIGER'!C6</f>
        <v>42476.416666666664</v>
      </c>
      <c r="D6" s="32">
        <f>'JADE+TIGER'!D6</f>
        <v>42476.541666666664</v>
      </c>
      <c r="E6" s="32">
        <f>'JADE+TIGER'!E6</f>
        <v>42477.5</v>
      </c>
      <c r="F6" s="32">
        <f>'JADE+TIGER'!F6</f>
        <v>42478.770833333336</v>
      </c>
      <c r="G6" s="54" t="s">
        <v>249</v>
      </c>
      <c r="H6" s="108" t="s">
        <v>250</v>
      </c>
      <c r="I6" s="9">
        <f t="shared" si="0"/>
        <v>42487</v>
      </c>
      <c r="J6" s="9">
        <f t="shared" si="0"/>
        <v>42520</v>
      </c>
      <c r="K6" s="9">
        <f t="shared" si="0"/>
        <v>42524</v>
      </c>
      <c r="L6" s="26">
        <f t="shared" si="0"/>
        <v>42526</v>
      </c>
    </row>
    <row r="7" spans="1:12" s="1" customFormat="1" ht="33" customHeight="1">
      <c r="A7" s="7" t="str">
        <f>'JADE+TIGER'!A7</f>
        <v>MSC CAPELLA
地中海 卡佩拉</v>
      </c>
      <c r="B7" s="8" t="str">
        <f>'JADE+TIGER'!B7</f>
        <v>FJ617W</v>
      </c>
      <c r="C7" s="32">
        <f>'JADE+TIGER'!C7</f>
        <v>42483.416666666664</v>
      </c>
      <c r="D7" s="32">
        <f>'JADE+TIGER'!D7</f>
        <v>42483.541666666664</v>
      </c>
      <c r="E7" s="32">
        <f>'JADE+TIGER'!E7</f>
        <v>42484.5</v>
      </c>
      <c r="F7" s="32">
        <f>'JADE+TIGER'!F7</f>
        <v>42485.770833333336</v>
      </c>
      <c r="G7" s="54" t="s">
        <v>251</v>
      </c>
      <c r="H7" s="108" t="s">
        <v>178</v>
      </c>
      <c r="I7" s="9">
        <f t="shared" si="0"/>
        <v>42494</v>
      </c>
      <c r="J7" s="9">
        <f t="shared" si="0"/>
        <v>42527</v>
      </c>
      <c r="K7" s="9">
        <f t="shared" si="0"/>
        <v>42531</v>
      </c>
      <c r="L7" s="26">
        <f t="shared" si="0"/>
        <v>42533</v>
      </c>
    </row>
    <row r="8" spans="1:12" s="1" customFormat="1" ht="33" customHeight="1">
      <c r="A8" s="7" t="str">
        <f>'JADE+TIGER'!A8</f>
        <v>MSC GENOVA
地中海热那亚</v>
      </c>
      <c r="B8" s="8" t="str">
        <f>'JADE+TIGER'!B8</f>
        <v>FJ618W</v>
      </c>
      <c r="C8" s="32">
        <f>'JADE+TIGER'!C8</f>
        <v>42490.416666666664</v>
      </c>
      <c r="D8" s="32">
        <f>'JADE+TIGER'!D8</f>
        <v>42490.541666666664</v>
      </c>
      <c r="E8" s="32">
        <f>'JADE+TIGER'!E8</f>
        <v>42491.5</v>
      </c>
      <c r="F8" s="32">
        <f>'JADE+TIGER'!F8</f>
        <v>42492.770833333336</v>
      </c>
      <c r="G8" s="54" t="s">
        <v>252</v>
      </c>
      <c r="H8" s="108" t="s">
        <v>253</v>
      </c>
      <c r="I8" s="9">
        <f aca="true" t="shared" si="1" ref="I8:L9">I7+7</f>
        <v>42501</v>
      </c>
      <c r="J8" s="9">
        <f t="shared" si="1"/>
        <v>42534</v>
      </c>
      <c r="K8" s="9">
        <f t="shared" si="1"/>
        <v>42538</v>
      </c>
      <c r="L8" s="26">
        <f t="shared" si="1"/>
        <v>42540</v>
      </c>
    </row>
    <row r="9" spans="1:12" s="1" customFormat="1" ht="33" customHeight="1" thickBot="1">
      <c r="A9" s="10" t="str">
        <f>'JADE+TIGER'!A9</f>
        <v>MSC SAVONA
地中海 萨沃纳</v>
      </c>
      <c r="B9" s="11" t="str">
        <f>'JADE+TIGER'!B9</f>
        <v>FJ619W</v>
      </c>
      <c r="C9" s="51">
        <f>'JADE+TIGER'!C9</f>
        <v>42497.416666666664</v>
      </c>
      <c r="D9" s="51">
        <f>'JADE+TIGER'!D9</f>
        <v>42497.541666666664</v>
      </c>
      <c r="E9" s="51">
        <f>'JADE+TIGER'!E9</f>
        <v>42498.5</v>
      </c>
      <c r="F9" s="51">
        <f>'JADE+TIGER'!F9</f>
        <v>42499.770833333336</v>
      </c>
      <c r="G9" s="149" t="s">
        <v>254</v>
      </c>
      <c r="H9" s="109" t="s">
        <v>255</v>
      </c>
      <c r="I9" s="12">
        <f t="shared" si="1"/>
        <v>42508</v>
      </c>
      <c r="J9" s="12">
        <f t="shared" si="1"/>
        <v>42541</v>
      </c>
      <c r="K9" s="12">
        <f t="shared" si="1"/>
        <v>42545</v>
      </c>
      <c r="L9" s="19">
        <f t="shared" si="1"/>
        <v>42547</v>
      </c>
    </row>
    <row r="10" spans="2:10" s="36" customFormat="1" ht="29.25" customHeight="1" thickBot="1">
      <c r="B10" s="56"/>
      <c r="F10" s="291" t="s">
        <v>75</v>
      </c>
      <c r="G10" s="291"/>
      <c r="H10" s="15"/>
      <c r="J10" s="37"/>
    </row>
    <row r="11" spans="1:14" s="36" customFormat="1" ht="12.75" customHeight="1">
      <c r="A11" s="256" t="s">
        <v>2</v>
      </c>
      <c r="B11" s="246" t="s">
        <v>3</v>
      </c>
      <c r="C11" s="243" t="s">
        <v>0</v>
      </c>
      <c r="D11" s="243"/>
      <c r="E11" s="243"/>
      <c r="F11" s="243"/>
      <c r="G11" s="243" t="s">
        <v>6</v>
      </c>
      <c r="H11" s="243" t="s">
        <v>3</v>
      </c>
      <c r="I11" s="246" t="s">
        <v>7</v>
      </c>
      <c r="J11" s="4" t="s">
        <v>76</v>
      </c>
      <c r="K11" s="4" t="s">
        <v>33</v>
      </c>
      <c r="L11" s="4" t="s">
        <v>41</v>
      </c>
      <c r="M11" s="4" t="s">
        <v>77</v>
      </c>
      <c r="N11" s="16" t="s">
        <v>26</v>
      </c>
    </row>
    <row r="12" spans="1:14" s="36" customFormat="1" ht="12" customHeight="1">
      <c r="A12" s="257"/>
      <c r="B12" s="247"/>
      <c r="C12" s="6" t="s">
        <v>4</v>
      </c>
      <c r="D12" s="6" t="s">
        <v>50</v>
      </c>
      <c r="E12" s="6" t="s">
        <v>1</v>
      </c>
      <c r="F12" s="6" t="s">
        <v>5</v>
      </c>
      <c r="G12" s="244"/>
      <c r="H12" s="244"/>
      <c r="I12" s="247"/>
      <c r="J12" s="6" t="s">
        <v>1</v>
      </c>
      <c r="K12" s="6" t="s">
        <v>1</v>
      </c>
      <c r="L12" s="6" t="s">
        <v>1</v>
      </c>
      <c r="M12" s="6" t="s">
        <v>1</v>
      </c>
      <c r="N12" s="17" t="s">
        <v>1</v>
      </c>
    </row>
    <row r="13" spans="1:14" s="158" customFormat="1" ht="33.75" customHeight="1">
      <c r="A13" s="7" t="str">
        <f>'JADE+TIGER'!A4</f>
        <v>MSC BEATRICE
地中海比特丽斯</v>
      </c>
      <c r="B13" s="8" t="str">
        <f>'JADE+TIGER'!B4</f>
        <v>FJ614W</v>
      </c>
      <c r="C13" s="32">
        <f>'JADE+TIGER'!C4</f>
        <v>42462.416666666664</v>
      </c>
      <c r="D13" s="32">
        <f>'JADE+TIGER'!D4</f>
        <v>42462.541666666664</v>
      </c>
      <c r="E13" s="32">
        <f>'JADE+TIGER'!E4</f>
        <v>42463.5</v>
      </c>
      <c r="F13" s="32">
        <f>'JADE+TIGER'!F4</f>
        <v>42464.770833333336</v>
      </c>
      <c r="G13" s="54" t="s">
        <v>194</v>
      </c>
      <c r="H13" s="108" t="s">
        <v>177</v>
      </c>
      <c r="I13" s="18">
        <v>42475</v>
      </c>
      <c r="J13" s="18">
        <v>42508</v>
      </c>
      <c r="K13" s="18">
        <v>42511</v>
      </c>
      <c r="L13" s="18">
        <v>42512</v>
      </c>
      <c r="M13" s="18">
        <v>42515</v>
      </c>
      <c r="N13" s="121">
        <v>42516</v>
      </c>
    </row>
    <row r="14" spans="1:14" s="42" customFormat="1" ht="33.75" customHeight="1">
      <c r="A14" s="7" t="str">
        <f>'JADE+TIGER'!A5</f>
        <v>MSC FAUSTINA
地中海 福丝蒂娜</v>
      </c>
      <c r="B14" s="8" t="str">
        <f>'JADE+TIGER'!B5</f>
        <v>FJ615W</v>
      </c>
      <c r="C14" s="32">
        <f>'JADE+TIGER'!C5</f>
        <v>42469.416666666664</v>
      </c>
      <c r="D14" s="32">
        <f>'JADE+TIGER'!D5</f>
        <v>42469.541666666664</v>
      </c>
      <c r="E14" s="32">
        <f>'JADE+TIGER'!E5</f>
        <v>42470.5</v>
      </c>
      <c r="F14" s="32">
        <f>'JADE+TIGER'!F5</f>
        <v>42471.770833333336</v>
      </c>
      <c r="G14" s="54" t="s">
        <v>195</v>
      </c>
      <c r="H14" s="108" t="s">
        <v>178</v>
      </c>
      <c r="I14" s="9">
        <f aca="true" t="shared" si="2" ref="I14:N15">I13+7</f>
        <v>42482</v>
      </c>
      <c r="J14" s="9">
        <f t="shared" si="2"/>
        <v>42515</v>
      </c>
      <c r="K14" s="9">
        <f t="shared" si="2"/>
        <v>42518</v>
      </c>
      <c r="L14" s="9">
        <f t="shared" si="2"/>
        <v>42519</v>
      </c>
      <c r="M14" s="9">
        <f t="shared" si="2"/>
        <v>42522</v>
      </c>
      <c r="N14" s="26">
        <f t="shared" si="2"/>
        <v>42523</v>
      </c>
    </row>
    <row r="15" spans="1:14" s="42" customFormat="1" ht="33.75" customHeight="1">
      <c r="A15" s="7" t="str">
        <f>'JADE+TIGER'!A6</f>
        <v>MSC EMANUELA
地中海 埃马纽拉 </v>
      </c>
      <c r="B15" s="8" t="str">
        <f>'JADE+TIGER'!B6</f>
        <v>FJ616W</v>
      </c>
      <c r="C15" s="32">
        <f>'JADE+TIGER'!C6</f>
        <v>42476.416666666664</v>
      </c>
      <c r="D15" s="32">
        <f>'JADE+TIGER'!D6</f>
        <v>42476.541666666664</v>
      </c>
      <c r="E15" s="32">
        <f>'JADE+TIGER'!E6</f>
        <v>42477.5</v>
      </c>
      <c r="F15" s="32">
        <f>'JADE+TIGER'!F6</f>
        <v>42478.770833333336</v>
      </c>
      <c r="G15" s="54" t="s">
        <v>256</v>
      </c>
      <c r="H15" s="108" t="s">
        <v>257</v>
      </c>
      <c r="I15" s="9">
        <f t="shared" si="2"/>
        <v>42489</v>
      </c>
      <c r="J15" s="9">
        <f t="shared" si="2"/>
        <v>42522</v>
      </c>
      <c r="K15" s="9">
        <f t="shared" si="2"/>
        <v>42525</v>
      </c>
      <c r="L15" s="9">
        <f t="shared" si="2"/>
        <v>42526</v>
      </c>
      <c r="M15" s="9">
        <f t="shared" si="2"/>
        <v>42529</v>
      </c>
      <c r="N15" s="26">
        <f t="shared" si="2"/>
        <v>42530</v>
      </c>
    </row>
    <row r="16" spans="1:14" s="42" customFormat="1" ht="33.75" customHeight="1">
      <c r="A16" s="7" t="str">
        <f>'JADE+TIGER'!A7</f>
        <v>MSC CAPELLA
地中海 卡佩拉</v>
      </c>
      <c r="B16" s="8" t="str">
        <f>'JADE+TIGER'!B7</f>
        <v>FJ617W</v>
      </c>
      <c r="C16" s="32">
        <f>'JADE+TIGER'!C7</f>
        <v>42483.416666666664</v>
      </c>
      <c r="D16" s="32">
        <f>'JADE+TIGER'!D7</f>
        <v>42483.541666666664</v>
      </c>
      <c r="E16" s="32">
        <f>'JADE+TIGER'!E7</f>
        <v>42484.5</v>
      </c>
      <c r="F16" s="32">
        <f>'JADE+TIGER'!F7</f>
        <v>42485.770833333336</v>
      </c>
      <c r="G16" s="54" t="s">
        <v>258</v>
      </c>
      <c r="H16" s="108" t="s">
        <v>246</v>
      </c>
      <c r="I16" s="9">
        <f aca="true" t="shared" si="3" ref="I16:N16">I15+7</f>
        <v>42496</v>
      </c>
      <c r="J16" s="9">
        <f t="shared" si="3"/>
        <v>42529</v>
      </c>
      <c r="K16" s="9">
        <f t="shared" si="3"/>
        <v>42532</v>
      </c>
      <c r="L16" s="9">
        <f t="shared" si="3"/>
        <v>42533</v>
      </c>
      <c r="M16" s="9">
        <f t="shared" si="3"/>
        <v>42536</v>
      </c>
      <c r="N16" s="26">
        <f t="shared" si="3"/>
        <v>42537</v>
      </c>
    </row>
    <row r="17" spans="1:14" s="1" customFormat="1" ht="33.75" customHeight="1">
      <c r="A17" s="7" t="str">
        <f>'JADE+TIGER'!A8</f>
        <v>MSC GENOVA
地中海热那亚</v>
      </c>
      <c r="B17" s="8" t="str">
        <f>'JADE+TIGER'!B8</f>
        <v>FJ618W</v>
      </c>
      <c r="C17" s="32">
        <f>'JADE+TIGER'!C8</f>
        <v>42490.416666666664</v>
      </c>
      <c r="D17" s="32">
        <f>'JADE+TIGER'!D8</f>
        <v>42490.541666666664</v>
      </c>
      <c r="E17" s="32">
        <f>'JADE+TIGER'!E8</f>
        <v>42491.5</v>
      </c>
      <c r="F17" s="32">
        <f>'JADE+TIGER'!F8</f>
        <v>42492.770833333336</v>
      </c>
      <c r="G17" s="54" t="s">
        <v>259</v>
      </c>
      <c r="H17" s="108" t="s">
        <v>260</v>
      </c>
      <c r="I17" s="9">
        <f aca="true" t="shared" si="4" ref="I17:N17">I16+7</f>
        <v>42503</v>
      </c>
      <c r="J17" s="9">
        <f t="shared" si="4"/>
        <v>42536</v>
      </c>
      <c r="K17" s="9">
        <f t="shared" si="4"/>
        <v>42539</v>
      </c>
      <c r="L17" s="9">
        <f t="shared" si="4"/>
        <v>42540</v>
      </c>
      <c r="M17" s="9">
        <f t="shared" si="4"/>
        <v>42543</v>
      </c>
      <c r="N17" s="26">
        <f t="shared" si="4"/>
        <v>42544</v>
      </c>
    </row>
    <row r="18" spans="1:14" s="1" customFormat="1" ht="33.75" customHeight="1" thickBot="1">
      <c r="A18" s="10" t="str">
        <f>'JADE+TIGER'!A9</f>
        <v>MSC SAVONA
地中海 萨沃纳</v>
      </c>
      <c r="B18" s="11" t="str">
        <f>'JADE+TIGER'!B9</f>
        <v>FJ619W</v>
      </c>
      <c r="C18" s="51">
        <f>'JADE+TIGER'!C9</f>
        <v>42497.416666666664</v>
      </c>
      <c r="D18" s="51">
        <f>'JADE+TIGER'!D9</f>
        <v>42497.541666666664</v>
      </c>
      <c r="E18" s="51">
        <f>'JADE+TIGER'!E9</f>
        <v>42498.5</v>
      </c>
      <c r="F18" s="51">
        <f>'JADE+TIGER'!F9</f>
        <v>42499.770833333336</v>
      </c>
      <c r="G18" s="149" t="s">
        <v>261</v>
      </c>
      <c r="H18" s="109" t="s">
        <v>255</v>
      </c>
      <c r="I18" s="12">
        <f aca="true" t="shared" si="5" ref="I18:N18">I17+7</f>
        <v>42510</v>
      </c>
      <c r="J18" s="12">
        <f t="shared" si="5"/>
        <v>42543</v>
      </c>
      <c r="K18" s="12">
        <f t="shared" si="5"/>
        <v>42546</v>
      </c>
      <c r="L18" s="12">
        <f t="shared" si="5"/>
        <v>42547</v>
      </c>
      <c r="M18" s="12">
        <f t="shared" si="5"/>
        <v>42550</v>
      </c>
      <c r="N18" s="19">
        <f t="shared" si="5"/>
        <v>42551</v>
      </c>
    </row>
    <row r="19" spans="1:11" s="14" customFormat="1" ht="12.75">
      <c r="A19" s="21"/>
      <c r="B19" s="21"/>
      <c r="C19" s="70"/>
      <c r="D19" s="70"/>
      <c r="E19" s="70"/>
      <c r="F19" s="70"/>
      <c r="G19" s="21"/>
      <c r="H19" s="21"/>
      <c r="I19" s="30"/>
      <c r="J19" s="30"/>
      <c r="K19" s="30"/>
    </row>
    <row r="20" spans="1:7" ht="12.75">
      <c r="A20" s="13" t="s">
        <v>45</v>
      </c>
      <c r="B20" s="29"/>
      <c r="C20" s="29"/>
      <c r="D20" s="29"/>
      <c r="E20" s="29"/>
      <c r="G20" s="64"/>
    </row>
    <row r="21" spans="1:5" ht="12.75">
      <c r="A21" s="29" t="s">
        <v>35</v>
      </c>
      <c r="B21" s="29"/>
      <c r="C21" s="29"/>
      <c r="D21" s="29"/>
      <c r="E21" s="29"/>
    </row>
    <row r="22" spans="1:5" ht="12.75">
      <c r="A22" s="20" t="s">
        <v>122</v>
      </c>
      <c r="B22" s="13"/>
      <c r="C22" s="13"/>
      <c r="D22" s="13"/>
      <c r="E22" s="13"/>
    </row>
    <row r="23" spans="1:6" s="1" customFormat="1" ht="11.25">
      <c r="A23" s="1" t="s">
        <v>136</v>
      </c>
      <c r="F23" s="69"/>
    </row>
    <row r="24" ht="12.75">
      <c r="F24" s="126"/>
    </row>
  </sheetData>
  <sheetProtection/>
  <mergeCells count="14">
    <mergeCell ref="A11:A12"/>
    <mergeCell ref="B11:B12"/>
    <mergeCell ref="C11:F11"/>
    <mergeCell ref="G11:G12"/>
    <mergeCell ref="H11:H12"/>
    <mergeCell ref="I11:I12"/>
    <mergeCell ref="I2:I3"/>
    <mergeCell ref="F10:G10"/>
    <mergeCell ref="F1:H1"/>
    <mergeCell ref="A2:A3"/>
    <mergeCell ref="B2:B3"/>
    <mergeCell ref="C2:F2"/>
    <mergeCell ref="G2:G3"/>
    <mergeCell ref="H2:H3"/>
  </mergeCells>
  <printOptions/>
  <pageMargins left="0.11" right="0" top="0.5" bottom="0.49" header="0.5" footer="0.5"/>
  <pageSetup fitToHeight="1" fitToWidth="1" horizontalDpi="600" verticalDpi="600" orientation="landscape" scale="63" r:id="rId3"/>
  <headerFooter alignWithMargins="0">
    <oddFooter>&amp;CFeb-2005</oddFooter>
  </headerFooter>
  <legacyDrawing r:id="rId2"/>
  <oleObjects>
    <oleObject progId="MS_ClipArt_Gallery" shapeId="17631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jzhao</dc:creator>
  <cp:keywords/>
  <dc:description/>
  <cp:lastModifiedBy>DAN LIU CNTAO SR. CS CLERK</cp:lastModifiedBy>
  <cp:lastPrinted>2016-03-15T02:30:36Z</cp:lastPrinted>
  <dcterms:created xsi:type="dcterms:W3CDTF">2000-08-29T02:59:49Z</dcterms:created>
  <dcterms:modified xsi:type="dcterms:W3CDTF">2016-03-18T07:14:32Z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